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36" windowWidth="23256" windowHeight="13176"/>
  </bookViews>
  <sheets>
    <sheet name="POPIS" sheetId="1" r:id="rId1"/>
  </sheets>
  <calcPr calcId="124519"/>
</workbook>
</file>

<file path=xl/calcChain.xml><?xml version="1.0" encoding="utf-8"?>
<calcChain xmlns="http://schemas.openxmlformats.org/spreadsheetml/2006/main">
  <c r="G12" i="1"/>
  <c r="G13"/>
  <c r="G14"/>
  <c r="G15"/>
  <c r="G16"/>
  <c r="G22"/>
  <c r="G23"/>
  <c r="G24"/>
  <c r="G25"/>
  <c r="G26"/>
  <c r="G27"/>
  <c r="G28"/>
  <c r="G34"/>
  <c r="G35"/>
  <c r="G41"/>
  <c r="G42"/>
  <c r="G43"/>
  <c r="G44"/>
  <c r="G45"/>
  <c r="G46"/>
  <c r="G47"/>
  <c r="G48"/>
  <c r="G49"/>
  <c r="G50"/>
  <c r="G51"/>
  <c r="G52"/>
  <c r="G53"/>
  <c r="G54"/>
  <c r="G55"/>
  <c r="G56"/>
  <c r="G57"/>
  <c r="G58"/>
  <c r="G59"/>
  <c r="G60"/>
  <c r="G61"/>
  <c r="G62"/>
  <c r="G63"/>
  <c r="G64"/>
  <c r="G65"/>
  <c r="G66"/>
  <c r="G67"/>
  <c r="G68"/>
  <c r="G69"/>
  <c r="G70"/>
  <c r="G71"/>
  <c r="G72"/>
  <c r="G73"/>
  <c r="G74"/>
  <c r="G80"/>
  <c r="G81"/>
  <c r="G82"/>
  <c r="G83"/>
  <c r="G84"/>
  <c r="G85"/>
  <c r="G86"/>
  <c r="G87"/>
  <c r="G88"/>
  <c r="G36" l="1"/>
  <c r="G96" s="1"/>
  <c r="G75"/>
  <c r="G97" s="1"/>
  <c r="G29"/>
  <c r="G95" s="1"/>
  <c r="G17"/>
  <c r="G94" s="1"/>
  <c r="G89"/>
  <c r="G98" s="1"/>
  <c r="G99" l="1"/>
  <c r="G100" s="1"/>
  <c r="G101" l="1"/>
</calcChain>
</file>

<file path=xl/sharedStrings.xml><?xml version="1.0" encoding="utf-8"?>
<sst xmlns="http://schemas.openxmlformats.org/spreadsheetml/2006/main" count="321" uniqueCount="159">
  <si>
    <t>%</t>
  </si>
  <si>
    <t>NETO</t>
  </si>
  <si>
    <t>NEPREDVIDENA DELA</t>
  </si>
  <si>
    <t>VSOTA</t>
  </si>
  <si>
    <t>GRADBENA IN OBRTNIŠKA DELA</t>
  </si>
  <si>
    <t>5.</t>
  </si>
  <si>
    <t>KOMUNALNA KANALIZACIJA</t>
  </si>
  <si>
    <t>4.</t>
  </si>
  <si>
    <t>PROMETNA OPREMA</t>
  </si>
  <si>
    <t>3.</t>
  </si>
  <si>
    <t>VOZIŠČNE KONSTRUKCIJE</t>
  </si>
  <si>
    <t>2.</t>
  </si>
  <si>
    <t>PREDDELA</t>
  </si>
  <si>
    <t>1.</t>
  </si>
  <si>
    <t>Cena</t>
  </si>
  <si>
    <t>Vrsta del</t>
  </si>
  <si>
    <t>Zap. št.</t>
  </si>
  <si>
    <t>REKAPITULACIJA</t>
  </si>
  <si>
    <t>6.</t>
  </si>
  <si>
    <t xml:space="preserve">Vsota:  </t>
  </si>
  <si>
    <t xml:space="preserve">                                  Vsota:</t>
  </si>
  <si>
    <t>m3</t>
  </si>
  <si>
    <t>Zasip zaščitenih kom. vodov z gramozom in komprimiranjem po plasteh do kote tampona - ocenjeno, obračun po dejanskih količinah</t>
  </si>
  <si>
    <t>5.9</t>
  </si>
  <si>
    <t>Ročni in strojni odkop obst. kablov in kanalizacij za izvedbo zaščite, z nakladanjem in odvozom na stalno deponijo - ocenjeno, obračun po dejanskih količinah</t>
  </si>
  <si>
    <t>5.8</t>
  </si>
  <si>
    <t>m</t>
  </si>
  <si>
    <t>Izdelava zaščite obst. pinovoda z ustrezno PVC cevjo in obbetoniranjem, obsip s peskom, saniranje opozorilnega traku, komplet z zemeljskimi deli, zasip z gramozom s komprimiranjem - ocenjeno, obračun po dejanskih količinah</t>
  </si>
  <si>
    <t>5.7</t>
  </si>
  <si>
    <t>Izdelava zaščite obst. vodovoda z ustrezno PVC cevjo in obbetoniranjem, obsip s peskom, saniranje opozorilnega traku - ocenjeno, obračun po dejanskih količinah</t>
  </si>
  <si>
    <t>5.6</t>
  </si>
  <si>
    <t>Izdelava zaščite obst. TK/CATV kabla v zašč. PVC/PE cevi s polnim obbetoniranjem, saniranje opozorilnega traku, komplet z zemeljskimi deli, zasip z gramozom s komprimiranjem - ocenjeno, obračun po dejanskih količinah</t>
  </si>
  <si>
    <t>5.5</t>
  </si>
  <si>
    <t>Izdelava zaščite obst. CATV (coax in optika) kabla z PVC cevjo in obbetoniranjem, saniranje opozorilnega traku, komplet z zemeljskimi deli, zasip z gramozom s komprimiranjem - ocenjeno, obračun po dejanskih količinah</t>
  </si>
  <si>
    <t>5.4</t>
  </si>
  <si>
    <t>Izdelava zaščite obst. TK kabla pri prčkanjih s PVC DN110 in obbetoniranjem, saniranje opozorilnega traku, komplet z zemeljskimi deli, zasip z gramozom do tampona in tampon kot v bližini, vse s komprimiranjem - ocenjeno, obračun po dejanskih količinah</t>
  </si>
  <si>
    <t>5.3</t>
  </si>
  <si>
    <t>Izdelava zaščite obst. TK kanalicacije z obbetoniranjem, saniranje opozorilnega traku, komplet z zemeljskimi deli, zasip z gramozom s komprimiranjem - ocenjeno, obračun po dejanskih količinah</t>
  </si>
  <si>
    <t>5.2</t>
  </si>
  <si>
    <t>Izdelava zaščite obst. SN/NN kabla z PVC DN110/160/200 in obbetoniranjem, saniranje opozorilnega traku in valjanca FeZn 25/4, komplet z zemeljskimi deli, zasip z gramozom s komprimiranjem - ocenjeno, obračun po dejanskih količinah</t>
  </si>
  <si>
    <t>5.1</t>
  </si>
  <si>
    <t>Cena po enoti</t>
  </si>
  <si>
    <t>Količina</t>
  </si>
  <si>
    <t>Enota</t>
  </si>
  <si>
    <t>Tekst</t>
  </si>
  <si>
    <t>Šifra</t>
  </si>
  <si>
    <t>Zap. Št.</t>
  </si>
  <si>
    <t xml:space="preserve">                                  .</t>
  </si>
  <si>
    <t>ur</t>
  </si>
  <si>
    <t>Nadzor upravljavca pri priključitvi na javni kanal</t>
  </si>
  <si>
    <t>4.34</t>
  </si>
  <si>
    <t>Črpanje talne vode tekom izvedbe do prvega bližnjega jaška, ki vodi na ČN ali v jarek - obračun po dejanskih urah</t>
  </si>
  <si>
    <t>4.33</t>
  </si>
  <si>
    <t>Prečrpavanje sušnega toka po kanalizaciji tekom izvedbe do prvega bližnjega jaška, ki vodi na ČN - obračun po dejanskih urah</t>
  </si>
  <si>
    <t>4.32</t>
  </si>
  <si>
    <t>kos</t>
  </si>
  <si>
    <t>Preizkus tesnosti jaškov z izdajo končnega poročila, izvede ga akreditiran in neodvisen laboralorij</t>
  </si>
  <si>
    <t>4.31</t>
  </si>
  <si>
    <t>Preizkus tesnosti cevi po cevnih odsekih med dvena jaškoma z izdajo končnega poročila, izvede ga akreditiran in neodvisen laboralorij</t>
  </si>
  <si>
    <t>4.30</t>
  </si>
  <si>
    <t>Odstranitev obst. vtočne cevi v betonski jašek in zadelava luknje z betonom - pri požiralnikih</t>
  </si>
  <si>
    <t>4.29</t>
  </si>
  <si>
    <t>kpl</t>
  </si>
  <si>
    <t>Priklop nove PVC DN630 cevi na obst. ABC DN600 jašek oz delno ABC DN800 cev z izdelavo povečane luknje v jašku in obbetoniranje spoja z zatesnitvijo.</t>
  </si>
  <si>
    <t>4.28</t>
  </si>
  <si>
    <t>Spajanje ustrezne nove PVC cevi na obst. priključne PE/PVC/BC DN110 do DN200 cevi z zatesnitvijo</t>
  </si>
  <si>
    <t>4.27</t>
  </si>
  <si>
    <t>Priključitev nove PE/PVC DN160/200 cevi na obst. PE/PVC ali BC jašek z izdelavo luknje in zatesnitvijo</t>
  </si>
  <si>
    <t>4.26</t>
  </si>
  <si>
    <t>Postavitev obst. demontiranega LTŽ pokrova z novim AB vencem na nove jaške</t>
  </si>
  <si>
    <t>4.25</t>
  </si>
  <si>
    <t>Dobava in izdelava pokrova iz litega železa za 25 in 40 Mp tip D, ø600 mm z AB vencem</t>
  </si>
  <si>
    <t>4.24</t>
  </si>
  <si>
    <t>Dobava in izdelava jaška iz PE ali PVC, krožnega prereza DN1000 cm, globine od 1,5 do 2,5 m  (korito DN630 s stranskimi vtoki v dnu)</t>
  </si>
  <si>
    <t>4.23</t>
  </si>
  <si>
    <t>Dobava in izdelava jaška iz PE ali PVC, krožnega prereza DN800 cm, globine od 1,5 do 2,0 m  (korito DN500 s stranskimi vtoki v dnu)</t>
  </si>
  <si>
    <t>4.22</t>
  </si>
  <si>
    <t>Dobava in izdelava jaška iz PE ali PVC, krožnega prereza DN1000 cm, globine od 1,5 do 2,0 m  (korito DN400 s stranskimi vtoki v dnu)</t>
  </si>
  <si>
    <t>4.21</t>
  </si>
  <si>
    <t>Dobava in izdelava kanalizacije iz PVC cevi (SN-4), DN 630 (SIST EN 1401-1 in 13476-1), vgrajenih na podložno plast iz cementnega betona in polno obbetonirane</t>
  </si>
  <si>
    <t>4.20</t>
  </si>
  <si>
    <t>Dobava in izdelava kanalizacije iz PVC cevi (SN-4), DN 500 (SIST EN 1401-1 in 13476-1), vgrajenih na podložno plast iz cementnega betona in polno obbetonirane</t>
  </si>
  <si>
    <t>4.19</t>
  </si>
  <si>
    <t>Dobava in izdelava kanalizacije iz PVC cevi (SN-4), DN 400 (SIST EN 1401-1 in 13476-1), vgrajenih na podložno plast iz cementnega betona in polno obbetonirane</t>
  </si>
  <si>
    <t>4.18</t>
  </si>
  <si>
    <t>Dobava in izdelava kanalizacije iz PVC cevi (SN-4), DN 315 (SIST EN 1401-1 in 13476-1), vgrajenih na podložno plast iz cementnega betona in polno obbetonirane</t>
  </si>
  <si>
    <t>4.17</t>
  </si>
  <si>
    <t>Dobava in izdelava kanalizacije iz PVC cevi (SN-4), DN 250 (SIST EN 1401-1 in 13476-1), vgrajenih na podložno plast iz cementnega betona in polno obbetonirane</t>
  </si>
  <si>
    <t>4.16</t>
  </si>
  <si>
    <t>Dobava in izdelava kanalizacije iz PVC cevi (SN-4), DN 200 (SIST EN 1401-1 in 13476-1), vgrajenih na podložno plast iz cementnega betona in polno obbetonirane</t>
  </si>
  <si>
    <t>4.15</t>
  </si>
  <si>
    <t>Dobava in izdelava kanalizacije iz PVC cevi (SN-4), DN 160 (SIST EN 1401-1 in 13476-1), vgrajenih na podložno plast iz cementnega betona in polno obbetonirane</t>
  </si>
  <si>
    <t>4.14</t>
  </si>
  <si>
    <t>Dobava in izdelava kanalizacije iz PVC cevi (SN-4), DN 125 (SIST EN 1401-1 in 13476-1), vgrajenih na podložno plast iz cementnega betona in polno obbetonirane</t>
  </si>
  <si>
    <t>4.13</t>
  </si>
  <si>
    <t>Dobava in izdelava kanalizacije iz PVC cevi (SN-4), DN 110 (SIST EN 1401-1 in 13476-1), vgrajenih na podložno plast iz cementnega betona in polno obbetonirane</t>
  </si>
  <si>
    <t>4.12</t>
  </si>
  <si>
    <t>Dobava in zasip kanalizacije z gramozom in komprimiranjem po plasteh - do tampona pod povoznimi površinami, tudi namesto humusa do vrka jarka</t>
  </si>
  <si>
    <t>4.11</t>
  </si>
  <si>
    <t>Dobava in zasip kanalizacijskih jaškov s frakcijo 16/32 do tampona oz. humusa</t>
  </si>
  <si>
    <t>4.10</t>
  </si>
  <si>
    <t>Dobava in planiranje gramoza do d32 na dno jarka v debelini 20 cm s komprimiranjem in planiranjem v predvidenem padcu kanalizacije</t>
  </si>
  <si>
    <t>4.9</t>
  </si>
  <si>
    <t>Izkopi za kanale kanalizacij in rušenje obst. priključkov na kanalizacijo iz BC ali PVC DN150 do DN300 - odvoz na stalno deponijo</t>
  </si>
  <si>
    <t>4.8</t>
  </si>
  <si>
    <t>Rušitev obst. jaškov kanalizacije pod koto terena iz BC DN300 in bet. pokrova, višine do 1 m - odvoz na stalno deponijo</t>
  </si>
  <si>
    <t>4.7</t>
  </si>
  <si>
    <t>Rušitev celotnih obst. AB ali bet. jaškov kanalizacije dimenzije 600x600 do 1000x1000 mm, globine do 1,6 m do 2,2 m - odvoz na stalno deponijo</t>
  </si>
  <si>
    <t>4.6</t>
  </si>
  <si>
    <t>Izkopi za kanale kanalizacij globine od 1,4 do 2,4 m v lahki zemljini z razpiranjem, odvoz na stalno deponijo - izkop do kote polaganja nove cevi in posteljice</t>
  </si>
  <si>
    <t>4.5</t>
  </si>
  <si>
    <t>Izkopi za kanale kanalizacij in rušenje obst. kanalizacije iz betonskih cevi DN300, globine od 1,1 do 2,0 m v lahki zemljini z razpiranjem, odvoz na stalno deponijo - izkop do kote dna obst. cevi</t>
  </si>
  <si>
    <t>4.4</t>
  </si>
  <si>
    <t>Izkopi za kanale kanalizacij globine do 1,6 m v lahki zemljini z razpiranjem, odvoz na stalno deponijo - izkop do temena obst. cevi</t>
  </si>
  <si>
    <t>4.3</t>
  </si>
  <si>
    <t>Rušitev obst. LTŽ pokrovov in obbetoniranja okrog obst. jaškov ali AB venca, deponiranje na gradbišču</t>
  </si>
  <si>
    <t>4.2</t>
  </si>
  <si>
    <t>Zakoličba, izdelava profilov in zavarovanje zakoličbe kanalizacije</t>
  </si>
  <si>
    <t>4.1</t>
  </si>
  <si>
    <t>pav</t>
  </si>
  <si>
    <t>Označitev popolne zapore vozišča s prometno signalizacijo brez označitve obvoza v delovnem času gradnje in / ali brez zapore izven delovnega časa</t>
  </si>
  <si>
    <t>3.2</t>
  </si>
  <si>
    <t>Zavarovanje gradbišča oz. izkopov pred nepooblaščenim dostopom</t>
  </si>
  <si>
    <t>3.1</t>
  </si>
  <si>
    <t>Vgraditev obstoječih očiščenih dvignjenih robnikov iz cementnega betona s prerezom 15/25 cm, v krivinah se zastičijo</t>
  </si>
  <si>
    <t>2.7</t>
  </si>
  <si>
    <t>m2</t>
  </si>
  <si>
    <t>Izdelava obrabne in zaporne plasti bituminizirane zmesi AC 8 surf B 50/70 A4 v debelini 3,0 cm - vozišče</t>
  </si>
  <si>
    <t>2.6</t>
  </si>
  <si>
    <t>Izdelava nosilne plasti bituminizirane zmesi AC 16 base B 50/70 A4 v debelini 5 cm - vozišče</t>
  </si>
  <si>
    <t>2.5</t>
  </si>
  <si>
    <t>Pobrizg stika na obstoječem asfaltu z bitumensko emulzijo</t>
  </si>
  <si>
    <t>2.4</t>
  </si>
  <si>
    <t>Pobrizg očiščenega asfalta z bitumensko emulzijo 0,5 kg/m2 - pri dvoslojnih asfaltih</t>
  </si>
  <si>
    <t>2.3</t>
  </si>
  <si>
    <t>Valjanje tampona na Me ≥ 100 Mpa.</t>
  </si>
  <si>
    <t>2.2</t>
  </si>
  <si>
    <t>Izdelava nevezane nosilne plasti tampona iz drobljenega gramoza v debelini min 20 cm - TD32</t>
  </si>
  <si>
    <t>2.1</t>
  </si>
  <si>
    <t>Projektantski nadzor v času gradnje</t>
  </si>
  <si>
    <t>1.5</t>
  </si>
  <si>
    <t>Izdelava geodetskega posnetka izvedenih nadzemnih in podzemnih del</t>
  </si>
  <si>
    <t>1.4</t>
  </si>
  <si>
    <t>Rušenje obstoječe asfaltne konstrukcije na cestišču v deb. 5 + 3 cm do 12 + 4 cm, odvoz na stalno deponijo za gtradbeni odpadek - asfalt</t>
  </si>
  <si>
    <t>1.3</t>
  </si>
  <si>
    <t>Rušenje cestnega robnika in deponiranje na gradbišču</t>
  </si>
  <si>
    <t>1.2</t>
  </si>
  <si>
    <t>Rezanje asfalta v debelini do 10 cm</t>
  </si>
  <si>
    <t>1.1</t>
  </si>
  <si>
    <t>Popis del je sestavljen v skladu z veljavnimi in priporočenimi TSC in se uporablja za vse postavke (tudi brez šifre ali z napačno šifro). Smiselno se uporabijo tudi Splošni in posebni tehnični pogoji za opremo cest - tender SCS YU ISBN 86-81171-10-5 iz leta 1989 ali Gradbene norme GNG iz leta 1984. Vse postavke zajemajo dobavo vseh glavnih in pomožnih materialov, tudi če ti niso posebej navedeni, vse prenose, prevoze, deponiranje in skladiščenje do mesta vgradnje. Uporabljati samo materiale, ki imajo Izjavo ali Certifikat o skladnosti. Prav tako zajemajo uporabo različnega orodja, strojev in naprav z vsemi prevozi, prenosi in premiki opreme do in od gradbišča ter po samem gradbišču. Izvajalec mora zavarovati gradbišče, material in opremo, postaviti gradbiščno in opozorilne table in preprečevati dostop nepooblaščenim osebam ter skrbeti za varnost pri delu. Pri gradnji mora upoštevati veljavno zakonodajo in standarde SIST glede na vrsto materiala, način in mesto (v)gradnje.</t>
  </si>
  <si>
    <t>P25-18</t>
  </si>
  <si>
    <t>PZI</t>
  </si>
  <si>
    <t xml:space="preserve">Rekonstrukcija kanalizacije Černelavci - kanal 7
</t>
  </si>
  <si>
    <t>Objekt:</t>
  </si>
  <si>
    <t>Mestna občina Murska Sobota, Kardoševa 2, 9000 Murska Sobota</t>
  </si>
  <si>
    <t>Investitor:</t>
  </si>
  <si>
    <t>v.1</t>
  </si>
  <si>
    <t>POPIS DEL S PREDIZMERAMI</t>
  </si>
  <si>
    <t>Skladno s 76.a členom ZDDV-1 se upošteva mehanizem obrnjene davčne obveznosti.</t>
  </si>
</sst>
</file>

<file path=xl/styles.xml><?xml version="1.0" encoding="utf-8"?>
<styleSheet xmlns="http://schemas.openxmlformats.org/spreadsheetml/2006/main">
  <numFmts count="5">
    <numFmt numFmtId="164" formatCode="_-* #,##0.00&quot; €&quot;_-;\-* #,##0.00&quot; €&quot;_-;_-* \-??&quot; €&quot;_-;_-@_-"/>
    <numFmt numFmtId="165" formatCode="_-* #,##0.00\ [$€-1]_-;\-* #,##0.00\ [$€-1]_-;_-* \-??\ [$€-1]_-;_-@_-"/>
    <numFmt numFmtId="166" formatCode="#,##0.00&quot; €&quot;"/>
    <numFmt numFmtId="167" formatCode="#\ ##0\ "/>
    <numFmt numFmtId="168" formatCode="mmmm\ yyyy"/>
  </numFmts>
  <fonts count="22">
    <font>
      <sz val="10"/>
      <name val="Arial CE"/>
      <family val="2"/>
      <charset val="238"/>
    </font>
    <font>
      <sz val="10"/>
      <name val="Arial CE"/>
      <family val="2"/>
      <charset val="238"/>
    </font>
    <font>
      <sz val="9"/>
      <name val="Arial CE"/>
      <family val="2"/>
      <charset val="238"/>
    </font>
    <font>
      <sz val="9"/>
      <name val="Swis721 BT"/>
      <family val="2"/>
      <charset val="1"/>
    </font>
    <font>
      <b/>
      <sz val="8"/>
      <name val="Swis721 BT"/>
      <family val="2"/>
    </font>
    <font>
      <sz val="10"/>
      <name val="Swis721 BT"/>
      <family val="2"/>
      <charset val="1"/>
    </font>
    <font>
      <b/>
      <sz val="10"/>
      <name val="Swis721 BT"/>
      <family val="2"/>
      <charset val="1"/>
    </font>
    <font>
      <b/>
      <sz val="12"/>
      <name val="Swis721 BT"/>
      <family val="2"/>
      <charset val="1"/>
    </font>
    <font>
      <b/>
      <sz val="9"/>
      <name val="Swis721 BT"/>
      <family val="2"/>
      <charset val="1"/>
    </font>
    <font>
      <sz val="8"/>
      <name val="Swis721 BT"/>
      <family val="2"/>
      <charset val="1"/>
    </font>
    <font>
      <b/>
      <sz val="8"/>
      <name val="Swis721 BT"/>
      <family val="2"/>
      <charset val="1"/>
    </font>
    <font>
      <sz val="12"/>
      <name val="Swis721 BT"/>
      <family val="2"/>
      <charset val="1"/>
    </font>
    <font>
      <sz val="12"/>
      <name val="Swis721 BT"/>
      <family val="2"/>
      <charset val="238"/>
    </font>
    <font>
      <sz val="9"/>
      <name val="Swis721 BT"/>
      <family val="2"/>
    </font>
    <font>
      <b/>
      <sz val="9"/>
      <name val="Swis721 BT"/>
      <family val="2"/>
    </font>
    <font>
      <sz val="10"/>
      <name val="Times New Roman CE"/>
      <family val="1"/>
      <charset val="238"/>
    </font>
    <font>
      <sz val="8"/>
      <name val="Swis721 BT"/>
      <family val="2"/>
      <charset val="238"/>
    </font>
    <font>
      <sz val="10"/>
      <name val="Swis721 BT"/>
      <family val="2"/>
      <charset val="238"/>
    </font>
    <font>
      <b/>
      <sz val="12"/>
      <name val="Swis721 BT"/>
      <family val="2"/>
      <charset val="238"/>
    </font>
    <font>
      <sz val="9"/>
      <name val="Swis721 BT"/>
      <family val="2"/>
      <charset val="238"/>
    </font>
    <font>
      <b/>
      <sz val="14"/>
      <name val="Swis721 BT"/>
      <family val="2"/>
      <charset val="238"/>
    </font>
    <font>
      <sz val="10"/>
      <name val="Arial CE"/>
      <charset val="238"/>
    </font>
  </fonts>
  <fills count="3">
    <fill>
      <patternFill patternType="none"/>
    </fill>
    <fill>
      <patternFill patternType="gray125"/>
    </fill>
    <fill>
      <patternFill patternType="solid">
        <fgColor rgb="FFFFFFCC"/>
        <bgColor indexed="64"/>
      </patternFill>
    </fill>
  </fills>
  <borders count="2">
    <border>
      <left/>
      <right/>
      <top/>
      <bottom/>
      <diagonal/>
    </border>
    <border>
      <left/>
      <right/>
      <top style="hair">
        <color indexed="8"/>
      </top>
      <bottom style="hair">
        <color indexed="8"/>
      </bottom>
      <diagonal/>
    </border>
  </borders>
  <cellStyleXfs count="3">
    <xf numFmtId="0" fontId="0" fillId="0" borderId="0"/>
    <xf numFmtId="164" fontId="1" fillId="0" borderId="0" applyFill="0" applyBorder="0" applyAlignment="0" applyProtection="0"/>
    <xf numFmtId="0" fontId="21" fillId="0" borderId="0"/>
  </cellStyleXfs>
  <cellXfs count="72">
    <xf numFmtId="0" fontId="0" fillId="0" borderId="0" xfId="0"/>
    <xf numFmtId="0" fontId="0" fillId="0" borderId="0" xfId="0" applyFont="1"/>
    <xf numFmtId="0" fontId="3" fillId="0" borderId="1" xfId="0" applyFont="1" applyFill="1" applyBorder="1"/>
    <xf numFmtId="0" fontId="3" fillId="0" borderId="1" xfId="0" applyFont="1" applyBorder="1"/>
    <xf numFmtId="0" fontId="4" fillId="0" borderId="1" xfId="0" applyFont="1" applyBorder="1" applyAlignment="1">
      <alignment horizontal="center" vertical="center" wrapText="1"/>
    </xf>
    <xf numFmtId="0" fontId="5" fillId="0" borderId="0" xfId="0" applyFont="1"/>
    <xf numFmtId="0" fontId="6" fillId="0" borderId="0" xfId="0" applyFont="1" applyAlignment="1">
      <alignment horizontal="left"/>
    </xf>
    <xf numFmtId="0" fontId="7" fillId="0" borderId="0" xfId="0" applyFont="1" applyAlignment="1">
      <alignment horizontal="left"/>
    </xf>
    <xf numFmtId="0" fontId="7" fillId="0" borderId="0" xfId="0" applyFont="1"/>
    <xf numFmtId="0" fontId="3" fillId="0" borderId="0" xfId="0" applyFont="1" applyAlignment="1">
      <alignment horizontal="right"/>
    </xf>
    <xf numFmtId="2" fontId="8" fillId="0" borderId="1" xfId="0" applyNumberFormat="1" applyFont="1" applyBorder="1" applyAlignment="1">
      <alignment horizontal="left"/>
    </xf>
    <xf numFmtId="49" fontId="3" fillId="0" borderId="1" xfId="0" applyNumberFormat="1" applyFont="1" applyBorder="1"/>
    <xf numFmtId="166" fontId="3" fillId="2" borderId="1" xfId="0" applyNumberFormat="1" applyFont="1" applyFill="1" applyBorder="1" applyAlignment="1" applyProtection="1">
      <alignment horizontal="right"/>
      <protection locked="0"/>
    </xf>
    <xf numFmtId="2" fontId="3" fillId="0" borderId="1" xfId="0" applyNumberFormat="1" applyFont="1" applyBorder="1" applyAlignment="1">
      <alignment horizontal="right"/>
    </xf>
    <xf numFmtId="0" fontId="3" fillId="0" borderId="1" xfId="0" applyFont="1" applyBorder="1" applyAlignment="1">
      <alignment horizontal="center"/>
    </xf>
    <xf numFmtId="0" fontId="3" fillId="0" borderId="1" xfId="0" applyFont="1" applyBorder="1" applyAlignment="1">
      <alignment horizontal="justify" vertical="top" wrapText="1"/>
    </xf>
    <xf numFmtId="167" fontId="3" fillId="0" borderId="1" xfId="0" applyNumberFormat="1" applyFont="1" applyBorder="1" applyAlignment="1">
      <alignment horizontal="right" vertical="top"/>
    </xf>
    <xf numFmtId="49" fontId="3" fillId="0" borderId="1" xfId="0" applyNumberFormat="1" applyFont="1" applyBorder="1" applyAlignment="1">
      <alignment horizontal="right" vertical="top"/>
    </xf>
    <xf numFmtId="0" fontId="9" fillId="0" borderId="0" xfId="0" applyFont="1" applyAlignment="1">
      <alignment horizontal="right"/>
    </xf>
    <xf numFmtId="0" fontId="10" fillId="0" borderId="1" xfId="0" applyFont="1" applyBorder="1" applyAlignment="1">
      <alignment horizontal="center" vertical="center" wrapText="1"/>
    </xf>
    <xf numFmtId="0" fontId="5" fillId="0" borderId="0" xfId="0" applyFont="1" applyAlignment="1">
      <alignment horizontal="right"/>
    </xf>
    <xf numFmtId="0" fontId="11" fillId="0" borderId="0" xfId="0" applyFont="1" applyAlignment="1">
      <alignment horizontal="right"/>
    </xf>
    <xf numFmtId="0" fontId="12" fillId="0" borderId="0" xfId="0" applyNumberFormat="1" applyFont="1" applyAlignment="1">
      <alignment horizontal="right"/>
    </xf>
    <xf numFmtId="0" fontId="13" fillId="0" borderId="0" xfId="0" applyFont="1" applyAlignment="1">
      <alignment horizontal="right"/>
    </xf>
    <xf numFmtId="2" fontId="14" fillId="0" borderId="1" xfId="0" applyNumberFormat="1" applyFont="1" applyBorder="1" applyAlignment="1">
      <alignment horizontal="left"/>
    </xf>
    <xf numFmtId="0" fontId="13" fillId="0" borderId="1" xfId="0" applyFont="1" applyBorder="1"/>
    <xf numFmtId="49" fontId="13" fillId="0" borderId="1" xfId="0" applyNumberFormat="1" applyFont="1" applyBorder="1"/>
    <xf numFmtId="2" fontId="13" fillId="0" borderId="1" xfId="0" applyNumberFormat="1" applyFont="1" applyBorder="1" applyAlignment="1">
      <alignment horizontal="right"/>
    </xf>
    <xf numFmtId="0" fontId="13" fillId="0" borderId="1" xfId="0" applyFont="1" applyBorder="1" applyAlignment="1">
      <alignment horizontal="center"/>
    </xf>
    <xf numFmtId="0" fontId="13" fillId="0" borderId="1" xfId="0" applyFont="1" applyBorder="1" applyAlignment="1">
      <alignment horizontal="justify" vertical="top" wrapText="1"/>
    </xf>
    <xf numFmtId="167" fontId="13" fillId="0" borderId="1" xfId="0" applyNumberFormat="1" applyFont="1" applyBorder="1" applyAlignment="1">
      <alignment horizontal="right" vertical="top"/>
    </xf>
    <xf numFmtId="49" fontId="13" fillId="0" borderId="1" xfId="0" applyNumberFormat="1" applyFont="1" applyBorder="1" applyAlignment="1">
      <alignment horizontal="right" vertical="top"/>
    </xf>
    <xf numFmtId="0" fontId="15" fillId="0" borderId="0" xfId="0" applyFont="1" applyAlignment="1">
      <alignment horizontal="right"/>
    </xf>
    <xf numFmtId="0" fontId="15" fillId="0" borderId="0" xfId="0" applyFont="1"/>
    <xf numFmtId="0" fontId="11" fillId="0" borderId="0" xfId="0" applyNumberFormat="1" applyFont="1" applyAlignment="1">
      <alignment horizontal="right"/>
    </xf>
    <xf numFmtId="0" fontId="16" fillId="0" borderId="0" xfId="0" applyFont="1" applyAlignment="1">
      <alignment horizontal="right"/>
    </xf>
    <xf numFmtId="0" fontId="17" fillId="0" borderId="0" xfId="0" applyFont="1" applyAlignment="1">
      <alignment horizontal="right"/>
    </xf>
    <xf numFmtId="0" fontId="17" fillId="0" borderId="0" xfId="0" applyFont="1"/>
    <xf numFmtId="0" fontId="12" fillId="0" borderId="0" xfId="0" applyFont="1" applyAlignment="1">
      <alignment horizontal="right"/>
    </xf>
    <xf numFmtId="0" fontId="18" fillId="0" borderId="0" xfId="0" applyFont="1"/>
    <xf numFmtId="0" fontId="17" fillId="0" borderId="0" xfId="0" applyFont="1" applyFill="1"/>
    <xf numFmtId="0" fontId="17" fillId="0" borderId="0" xfId="0" applyFont="1" applyFill="1" applyProtection="1"/>
    <xf numFmtId="0" fontId="17" fillId="0" borderId="0" xfId="0" applyFont="1" applyFill="1" applyAlignment="1" applyProtection="1">
      <alignment vertical="top"/>
    </xf>
    <xf numFmtId="0" fontId="20" fillId="0" borderId="0" xfId="0" applyFont="1" applyFill="1"/>
    <xf numFmtId="0" fontId="19" fillId="0" borderId="0" xfId="0" applyFont="1" applyFill="1" applyAlignment="1" applyProtection="1">
      <alignment horizontal="center" vertical="top" wrapText="1"/>
    </xf>
    <xf numFmtId="0" fontId="18" fillId="0" borderId="0" xfId="0" applyFont="1" applyBorder="1" applyAlignment="1"/>
    <xf numFmtId="0" fontId="7" fillId="0" borderId="0" xfId="0" applyFont="1" applyBorder="1" applyAlignment="1"/>
    <xf numFmtId="0" fontId="17" fillId="0" borderId="0" xfId="0" applyFont="1" applyFill="1" applyAlignment="1" applyProtection="1">
      <alignment wrapText="1"/>
    </xf>
    <xf numFmtId="0" fontId="17" fillId="0" borderId="0" xfId="0" applyFont="1" applyFill="1" applyAlignment="1" applyProtection="1"/>
    <xf numFmtId="0" fontId="17" fillId="0" borderId="0" xfId="0" applyFont="1" applyFill="1" applyAlignment="1" applyProtection="1">
      <alignment vertical="top" wrapText="1"/>
    </xf>
    <xf numFmtId="0" fontId="17" fillId="0" borderId="0" xfId="0" applyFont="1" applyFill="1" applyProtection="1">
      <protection locked="0"/>
    </xf>
    <xf numFmtId="0" fontId="16" fillId="0" borderId="0" xfId="0" applyFont="1" applyFill="1" applyAlignment="1" applyProtection="1">
      <alignment horizontal="right"/>
      <protection locked="0"/>
    </xf>
    <xf numFmtId="0" fontId="17" fillId="0" borderId="0" xfId="0" applyFont="1" applyFill="1" applyAlignment="1" applyProtection="1">
      <protection locked="0"/>
    </xf>
    <xf numFmtId="0" fontId="17" fillId="0" borderId="0" xfId="0" applyFont="1" applyFill="1" applyAlignment="1" applyProtection="1">
      <alignment vertical="top" wrapText="1"/>
      <protection locked="0"/>
    </xf>
    <xf numFmtId="168" fontId="17" fillId="0" borderId="0" xfId="0" applyNumberFormat="1" applyFont="1" applyFill="1" applyProtection="1">
      <protection locked="0"/>
    </xf>
    <xf numFmtId="0" fontId="19" fillId="0" borderId="0" xfId="0" applyFont="1" applyFill="1" applyAlignment="1" applyProtection="1">
      <alignment vertical="top" wrapText="1"/>
      <protection locked="0"/>
    </xf>
    <xf numFmtId="0" fontId="18" fillId="0" borderId="0" xfId="0" applyFont="1" applyBorder="1" applyAlignment="1" applyProtection="1">
      <protection locked="0"/>
    </xf>
    <xf numFmtId="0" fontId="17" fillId="0" borderId="0" xfId="0" applyFont="1" applyProtection="1">
      <protection locked="0"/>
    </xf>
    <xf numFmtId="0" fontId="10" fillId="0" borderId="1" xfId="0" applyFont="1" applyBorder="1" applyAlignment="1" applyProtection="1">
      <alignment horizontal="center" vertical="center" wrapText="1"/>
      <protection locked="0"/>
    </xf>
    <xf numFmtId="166" fontId="3" fillId="0" borderId="1" xfId="0" applyNumberFormat="1" applyFont="1" applyBorder="1" applyAlignment="1" applyProtection="1">
      <alignment horizontal="right"/>
      <protection locked="0"/>
    </xf>
    <xf numFmtId="166" fontId="8" fillId="0" borderId="1" xfId="0" applyNumberFormat="1" applyFont="1" applyBorder="1" applyAlignment="1" applyProtection="1">
      <alignment horizontal="right"/>
      <protection locked="0"/>
    </xf>
    <xf numFmtId="0" fontId="7" fillId="0" borderId="0" xfId="0" applyFont="1" applyBorder="1" applyAlignment="1" applyProtection="1">
      <protection locked="0"/>
    </xf>
    <xf numFmtId="0" fontId="15" fillId="0" borderId="0" xfId="0" applyFont="1" applyProtection="1">
      <protection locked="0"/>
    </xf>
    <xf numFmtId="0" fontId="5" fillId="0" borderId="0" xfId="0" applyFont="1" applyProtection="1">
      <protection locked="0"/>
    </xf>
    <xf numFmtId="0" fontId="6" fillId="0" borderId="0" xfId="0" applyFont="1" applyAlignment="1" applyProtection="1">
      <alignment horizontal="left"/>
      <protection locked="0"/>
    </xf>
    <xf numFmtId="0" fontId="4" fillId="0" borderId="1" xfId="0" applyFont="1" applyBorder="1" applyAlignment="1" applyProtection="1">
      <alignment vertical="center" wrapText="1"/>
      <protection locked="0"/>
    </xf>
    <xf numFmtId="0" fontId="4" fillId="0" borderId="1" xfId="0" applyFont="1" applyBorder="1" applyAlignment="1" applyProtection="1">
      <alignment horizontal="center" vertical="center" wrapText="1"/>
      <protection locked="0"/>
    </xf>
    <xf numFmtId="0" fontId="3" fillId="0" borderId="1" xfId="0" applyFont="1" applyBorder="1" applyProtection="1">
      <protection locked="0"/>
    </xf>
    <xf numFmtId="165" fontId="3" fillId="0" borderId="1" xfId="1" applyNumberFormat="1" applyFont="1" applyFill="1" applyBorder="1" applyAlignment="1" applyProtection="1">
      <protection locked="0"/>
    </xf>
    <xf numFmtId="164" fontId="2" fillId="0" borderId="1" xfId="1" applyFont="1" applyFill="1" applyBorder="1" applyAlignment="1" applyProtection="1">
      <alignment horizontal="right"/>
      <protection locked="0"/>
    </xf>
    <xf numFmtId="0" fontId="3" fillId="0" borderId="1" xfId="0" applyFont="1" applyFill="1" applyBorder="1" applyProtection="1">
      <protection locked="0"/>
    </xf>
    <xf numFmtId="0" fontId="0" fillId="0" borderId="0" xfId="0" applyFont="1" applyProtection="1">
      <protection locked="0"/>
    </xf>
  </cellXfs>
  <cellStyles count="3">
    <cellStyle name="Navadno" xfId="0" builtinId="0"/>
    <cellStyle name="Navadno 2" xfId="2"/>
    <cellStyle name="Valuta" xfId="1" builtinId="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isarn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isar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103"/>
  <sheetViews>
    <sheetView tabSelected="1" view="pageBreakPreview" zoomScale="80" zoomScaleSheetLayoutView="80" workbookViewId="0">
      <selection activeCell="F15" sqref="F15"/>
    </sheetView>
  </sheetViews>
  <sheetFormatPr defaultColWidth="0" defaultRowHeight="13.2"/>
  <cols>
    <col min="1" max="1" width="4" style="1" customWidth="1"/>
    <col min="2" max="2" width="8.21875" style="1" customWidth="1"/>
    <col min="3" max="3" width="32.88671875" style="1" customWidth="1"/>
    <col min="4" max="4" width="4.88671875" style="1" customWidth="1"/>
    <col min="5" max="5" width="10.109375" style="1" customWidth="1"/>
    <col min="6" max="6" width="14.5546875" style="71" customWidth="1"/>
    <col min="7" max="7" width="14.6640625" style="71" customWidth="1"/>
    <col min="8" max="16384" width="0" style="1" hidden="1"/>
  </cols>
  <sheetData>
    <row r="1" spans="1:9" ht="17.399999999999999">
      <c r="A1" s="43" t="s">
        <v>157</v>
      </c>
      <c r="B1" s="40"/>
      <c r="C1" s="40"/>
      <c r="D1" s="40"/>
      <c r="E1" s="40"/>
      <c r="F1" s="50"/>
      <c r="G1" s="51" t="s">
        <v>156</v>
      </c>
    </row>
    <row r="2" spans="1:9" ht="17.399999999999999">
      <c r="A2" s="43"/>
      <c r="B2" s="40"/>
      <c r="C2" s="40"/>
      <c r="D2" s="40"/>
      <c r="E2" s="40"/>
      <c r="F2" s="50"/>
      <c r="G2" s="50"/>
    </row>
    <row r="3" spans="1:9" ht="31.8" customHeight="1">
      <c r="A3" s="42" t="s">
        <v>155</v>
      </c>
      <c r="B3" s="41"/>
      <c r="C3" s="47" t="s">
        <v>154</v>
      </c>
      <c r="D3" s="48"/>
      <c r="E3" s="48"/>
      <c r="F3" s="52"/>
      <c r="G3" s="52"/>
    </row>
    <row r="4" spans="1:9" ht="28.8" customHeight="1">
      <c r="A4" s="42" t="s">
        <v>153</v>
      </c>
      <c r="B4" s="42"/>
      <c r="C4" s="49" t="s">
        <v>152</v>
      </c>
      <c r="D4" s="49"/>
      <c r="E4" s="49"/>
      <c r="F4" s="53"/>
      <c r="G4" s="53"/>
    </row>
    <row r="5" spans="1:9">
      <c r="A5" s="41" t="s">
        <v>151</v>
      </c>
      <c r="B5" s="40"/>
      <c r="C5" s="41" t="s">
        <v>150</v>
      </c>
      <c r="D5" s="40"/>
      <c r="E5" s="40"/>
      <c r="F5" s="50"/>
      <c r="G5" s="54">
        <v>43282</v>
      </c>
    </row>
    <row r="6" spans="1:9">
      <c r="A6" s="41"/>
      <c r="B6" s="40"/>
      <c r="C6" s="41"/>
      <c r="D6" s="40"/>
      <c r="E6" s="40"/>
      <c r="F6" s="50"/>
      <c r="G6" s="54"/>
    </row>
    <row r="7" spans="1:9" ht="150" customHeight="1">
      <c r="A7" s="44" t="s">
        <v>149</v>
      </c>
      <c r="B7" s="44"/>
      <c r="C7" s="44"/>
      <c r="D7" s="44"/>
      <c r="E7" s="44"/>
      <c r="F7" s="55"/>
      <c r="G7" s="55"/>
    </row>
    <row r="9" spans="1:9" ht="15.6">
      <c r="A9" s="39" t="s">
        <v>13</v>
      </c>
      <c r="B9" s="45" t="s">
        <v>12</v>
      </c>
      <c r="C9" s="45"/>
      <c r="D9" s="45"/>
      <c r="E9" s="45"/>
      <c r="F9" s="56"/>
      <c r="G9" s="56"/>
      <c r="H9" s="38">
        <v>1</v>
      </c>
      <c r="I9" s="38" t="s">
        <v>13</v>
      </c>
    </row>
    <row r="10" spans="1:9">
      <c r="A10" s="37"/>
      <c r="B10" s="37"/>
      <c r="C10" s="37"/>
      <c r="D10" s="37"/>
      <c r="E10" s="37"/>
      <c r="F10" s="57"/>
      <c r="G10" s="57"/>
      <c r="H10" s="36"/>
      <c r="I10" s="36"/>
    </row>
    <row r="11" spans="1:9" ht="20.399999999999999">
      <c r="A11" s="19" t="s">
        <v>16</v>
      </c>
      <c r="B11" s="19" t="s">
        <v>45</v>
      </c>
      <c r="C11" s="19" t="s">
        <v>44</v>
      </c>
      <c r="D11" s="19" t="s">
        <v>43</v>
      </c>
      <c r="E11" s="19" t="s">
        <v>42</v>
      </c>
      <c r="F11" s="58" t="s">
        <v>41</v>
      </c>
      <c r="G11" s="58" t="s">
        <v>14</v>
      </c>
      <c r="H11" s="35" t="s">
        <v>13</v>
      </c>
      <c r="I11" s="35"/>
    </row>
    <row r="12" spans="1:9">
      <c r="A12" s="17" t="s">
        <v>148</v>
      </c>
      <c r="B12" s="16"/>
      <c r="C12" s="15" t="s">
        <v>147</v>
      </c>
      <c r="D12" s="14" t="s">
        <v>26</v>
      </c>
      <c r="E12" s="13">
        <v>640</v>
      </c>
      <c r="F12" s="12"/>
      <c r="G12" s="59" t="str">
        <f>IF(F12="","",ROUND(E12*F12,2))</f>
        <v/>
      </c>
      <c r="H12" s="9" t="s">
        <v>13</v>
      </c>
      <c r="I12" s="9">
        <v>1</v>
      </c>
    </row>
    <row r="13" spans="1:9" ht="22.8">
      <c r="A13" s="17" t="s">
        <v>146</v>
      </c>
      <c r="B13" s="16">
        <v>12222</v>
      </c>
      <c r="C13" s="15" t="s">
        <v>145</v>
      </c>
      <c r="D13" s="14" t="s">
        <v>26</v>
      </c>
      <c r="E13" s="13">
        <v>4</v>
      </c>
      <c r="F13" s="12"/>
      <c r="G13" s="59" t="str">
        <f>IF(F13="","",ROUND(E13*F13,2))</f>
        <v/>
      </c>
      <c r="H13" s="9" t="s">
        <v>13</v>
      </c>
      <c r="I13" s="9">
        <v>2</v>
      </c>
    </row>
    <row r="14" spans="1:9" ht="45.6">
      <c r="A14" s="17" t="s">
        <v>144</v>
      </c>
      <c r="B14" s="16">
        <v>12224</v>
      </c>
      <c r="C14" s="15" t="s">
        <v>143</v>
      </c>
      <c r="D14" s="14" t="s">
        <v>126</v>
      </c>
      <c r="E14" s="13">
        <v>390</v>
      </c>
      <c r="F14" s="12"/>
      <c r="G14" s="59" t="str">
        <f>IF(F14="","",ROUND(E14*F14,2))</f>
        <v/>
      </c>
      <c r="H14" s="9" t="s">
        <v>13</v>
      </c>
      <c r="I14" s="9">
        <v>3</v>
      </c>
    </row>
    <row r="15" spans="1:9" ht="22.8">
      <c r="A15" s="17" t="s">
        <v>142</v>
      </c>
      <c r="B15" s="16"/>
      <c r="C15" s="15" t="s">
        <v>141</v>
      </c>
      <c r="D15" s="14" t="s">
        <v>55</v>
      </c>
      <c r="E15" s="13">
        <v>1</v>
      </c>
      <c r="F15" s="12"/>
      <c r="G15" s="59" t="str">
        <f>IF(F15="","",ROUND(E15*F15,2))</f>
        <v/>
      </c>
      <c r="H15" s="9" t="s">
        <v>13</v>
      </c>
      <c r="I15" s="9">
        <v>4</v>
      </c>
    </row>
    <row r="16" spans="1:9">
      <c r="A16" s="17" t="s">
        <v>140</v>
      </c>
      <c r="B16" s="16"/>
      <c r="C16" s="15" t="s">
        <v>139</v>
      </c>
      <c r="D16" s="14" t="s">
        <v>48</v>
      </c>
      <c r="E16" s="13">
        <v>16</v>
      </c>
      <c r="F16" s="12"/>
      <c r="G16" s="59" t="str">
        <f>IF(F16="","",ROUND(E16*F16,2))</f>
        <v/>
      </c>
      <c r="H16" s="9" t="s">
        <v>13</v>
      </c>
      <c r="I16" s="9">
        <v>5</v>
      </c>
    </row>
    <row r="17" spans="1:9">
      <c r="A17" s="11"/>
      <c r="B17" s="3"/>
      <c r="C17" s="3"/>
      <c r="D17" s="3"/>
      <c r="E17" s="10" t="s">
        <v>47</v>
      </c>
      <c r="F17" s="60" t="s">
        <v>19</v>
      </c>
      <c r="G17" s="60" t="str">
        <f>IF(SUM(G12:G16)=0,"",SUM(G12:G16))</f>
        <v/>
      </c>
      <c r="H17" s="9"/>
      <c r="I17" s="9"/>
    </row>
    <row r="19" spans="1:9" ht="15.6">
      <c r="A19" s="39" t="s">
        <v>11</v>
      </c>
      <c r="B19" s="45" t="s">
        <v>10</v>
      </c>
      <c r="C19" s="45"/>
      <c r="D19" s="45"/>
      <c r="E19" s="45"/>
      <c r="F19" s="56"/>
      <c r="G19" s="56"/>
      <c r="H19" s="22">
        <v>2</v>
      </c>
      <c r="I19" s="38" t="s">
        <v>11</v>
      </c>
    </row>
    <row r="20" spans="1:9">
      <c r="A20" s="37"/>
      <c r="B20" s="37"/>
      <c r="C20" s="37"/>
      <c r="D20" s="37"/>
      <c r="E20" s="37"/>
      <c r="F20" s="57"/>
      <c r="G20" s="57"/>
      <c r="H20" s="36"/>
      <c r="I20" s="36"/>
    </row>
    <row r="21" spans="1:9" ht="20.399999999999999">
      <c r="A21" s="19" t="s">
        <v>16</v>
      </c>
      <c r="B21" s="19" t="s">
        <v>45</v>
      </c>
      <c r="C21" s="19" t="s">
        <v>44</v>
      </c>
      <c r="D21" s="19" t="s">
        <v>43</v>
      </c>
      <c r="E21" s="19" t="s">
        <v>42</v>
      </c>
      <c r="F21" s="58" t="s">
        <v>41</v>
      </c>
      <c r="G21" s="58" t="s">
        <v>14</v>
      </c>
      <c r="H21" s="35" t="s">
        <v>11</v>
      </c>
      <c r="I21" s="35"/>
    </row>
    <row r="22" spans="1:9" ht="34.200000000000003">
      <c r="A22" s="17" t="s">
        <v>138</v>
      </c>
      <c r="B22" s="16">
        <v>31111</v>
      </c>
      <c r="C22" s="15" t="s">
        <v>137</v>
      </c>
      <c r="D22" s="14" t="s">
        <v>21</v>
      </c>
      <c r="E22" s="13">
        <v>78</v>
      </c>
      <c r="F22" s="12"/>
      <c r="G22" s="59" t="str">
        <f t="shared" ref="G22:G28" si="0">IF(F22="","",ROUND(E22*F22,2))</f>
        <v/>
      </c>
      <c r="H22" s="9" t="s">
        <v>11</v>
      </c>
      <c r="I22" s="9">
        <v>1</v>
      </c>
    </row>
    <row r="23" spans="1:9">
      <c r="A23" s="17" t="s">
        <v>136</v>
      </c>
      <c r="B23" s="16">
        <v>31124</v>
      </c>
      <c r="C23" s="15" t="s">
        <v>135</v>
      </c>
      <c r="D23" s="14" t="s">
        <v>126</v>
      </c>
      <c r="E23" s="13">
        <v>390</v>
      </c>
      <c r="F23" s="12"/>
      <c r="G23" s="59" t="str">
        <f t="shared" si="0"/>
        <v/>
      </c>
      <c r="H23" s="9" t="s">
        <v>11</v>
      </c>
      <c r="I23" s="9">
        <v>2</v>
      </c>
    </row>
    <row r="24" spans="1:9" ht="22.8">
      <c r="A24" s="17" t="s">
        <v>134</v>
      </c>
      <c r="B24" s="16"/>
      <c r="C24" s="15" t="s">
        <v>133</v>
      </c>
      <c r="D24" s="14" t="s">
        <v>126</v>
      </c>
      <c r="E24" s="13">
        <v>390</v>
      </c>
      <c r="F24" s="12"/>
      <c r="G24" s="59" t="str">
        <f t="shared" si="0"/>
        <v/>
      </c>
      <c r="H24" s="9" t="s">
        <v>11</v>
      </c>
      <c r="I24" s="9">
        <v>3</v>
      </c>
    </row>
    <row r="25" spans="1:9" ht="22.8">
      <c r="A25" s="17" t="s">
        <v>132</v>
      </c>
      <c r="B25" s="16"/>
      <c r="C25" s="15" t="s">
        <v>131</v>
      </c>
      <c r="D25" s="14" t="s">
        <v>26</v>
      </c>
      <c r="E25" s="13">
        <v>640</v>
      </c>
      <c r="F25" s="12"/>
      <c r="G25" s="59" t="str">
        <f t="shared" si="0"/>
        <v/>
      </c>
      <c r="H25" s="9" t="s">
        <v>11</v>
      </c>
      <c r="I25" s="9">
        <v>4</v>
      </c>
    </row>
    <row r="26" spans="1:9" ht="34.200000000000003">
      <c r="A26" s="17" t="s">
        <v>130</v>
      </c>
      <c r="B26" s="16">
        <v>31452</v>
      </c>
      <c r="C26" s="15" t="s">
        <v>129</v>
      </c>
      <c r="D26" s="14" t="s">
        <v>126</v>
      </c>
      <c r="E26" s="13">
        <v>390</v>
      </c>
      <c r="F26" s="12"/>
      <c r="G26" s="59" t="str">
        <f t="shared" si="0"/>
        <v/>
      </c>
      <c r="H26" s="9" t="s">
        <v>11</v>
      </c>
      <c r="I26" s="9">
        <v>5</v>
      </c>
    </row>
    <row r="27" spans="1:9" ht="34.200000000000003">
      <c r="A27" s="17" t="s">
        <v>128</v>
      </c>
      <c r="B27" s="16">
        <v>32242</v>
      </c>
      <c r="C27" s="15" t="s">
        <v>127</v>
      </c>
      <c r="D27" s="14" t="s">
        <v>126</v>
      </c>
      <c r="E27" s="13">
        <v>390</v>
      </c>
      <c r="F27" s="12"/>
      <c r="G27" s="59" t="str">
        <f t="shared" si="0"/>
        <v/>
      </c>
      <c r="H27" s="9" t="s">
        <v>11</v>
      </c>
      <c r="I27" s="9">
        <v>6</v>
      </c>
    </row>
    <row r="28" spans="1:9" ht="34.200000000000003">
      <c r="A28" s="17" t="s">
        <v>125</v>
      </c>
      <c r="B28" s="16"/>
      <c r="C28" s="15" t="s">
        <v>124</v>
      </c>
      <c r="D28" s="14" t="s">
        <v>26</v>
      </c>
      <c r="E28" s="13">
        <v>4</v>
      </c>
      <c r="F28" s="12"/>
      <c r="G28" s="59" t="str">
        <f t="shared" si="0"/>
        <v/>
      </c>
      <c r="H28" s="9" t="s">
        <v>11</v>
      </c>
      <c r="I28" s="9">
        <v>7</v>
      </c>
    </row>
    <row r="29" spans="1:9">
      <c r="A29" s="11"/>
      <c r="B29" s="3"/>
      <c r="C29" s="3"/>
      <c r="D29" s="3"/>
      <c r="E29" s="10" t="s">
        <v>47</v>
      </c>
      <c r="F29" s="60" t="s">
        <v>19</v>
      </c>
      <c r="G29" s="60" t="str">
        <f>IF(SUM(G22:G28)=0,"",SUM(G22:G28))</f>
        <v/>
      </c>
      <c r="H29" s="9"/>
      <c r="I29" s="9"/>
    </row>
    <row r="31" spans="1:9" ht="15.6">
      <c r="A31" s="39" t="s">
        <v>9</v>
      </c>
      <c r="B31" s="45" t="s">
        <v>8</v>
      </c>
      <c r="C31" s="45"/>
      <c r="D31" s="45"/>
      <c r="E31" s="45"/>
      <c r="F31" s="56"/>
      <c r="G31" s="56"/>
      <c r="H31" s="22">
        <v>3</v>
      </c>
      <c r="I31" s="38" t="s">
        <v>9</v>
      </c>
    </row>
    <row r="32" spans="1:9">
      <c r="A32" s="37"/>
      <c r="B32" s="37"/>
      <c r="C32" s="37"/>
      <c r="D32" s="37"/>
      <c r="E32" s="37"/>
      <c r="F32" s="57"/>
      <c r="G32" s="57"/>
      <c r="H32" s="36"/>
      <c r="I32" s="36"/>
    </row>
    <row r="33" spans="1:9" ht="20.399999999999999">
      <c r="A33" s="19" t="s">
        <v>46</v>
      </c>
      <c r="B33" s="19" t="s">
        <v>45</v>
      </c>
      <c r="C33" s="19" t="s">
        <v>44</v>
      </c>
      <c r="D33" s="19" t="s">
        <v>43</v>
      </c>
      <c r="E33" s="19" t="s">
        <v>42</v>
      </c>
      <c r="F33" s="58" t="s">
        <v>41</v>
      </c>
      <c r="G33" s="58" t="s">
        <v>14</v>
      </c>
      <c r="H33" s="35" t="s">
        <v>9</v>
      </c>
      <c r="I33" s="35"/>
    </row>
    <row r="34" spans="1:9" ht="22.8">
      <c r="A34" s="17" t="s">
        <v>123</v>
      </c>
      <c r="B34" s="16"/>
      <c r="C34" s="15" t="s">
        <v>122</v>
      </c>
      <c r="D34" s="14" t="s">
        <v>119</v>
      </c>
      <c r="E34" s="13">
        <v>1</v>
      </c>
      <c r="F34" s="12"/>
      <c r="G34" s="59" t="str">
        <f>IF(F34="","",ROUND(E34*F34,2))</f>
        <v/>
      </c>
      <c r="H34" s="9" t="s">
        <v>9</v>
      </c>
      <c r="I34" s="9">
        <v>1</v>
      </c>
    </row>
    <row r="35" spans="1:9" ht="45.6">
      <c r="A35" s="17" t="s">
        <v>121</v>
      </c>
      <c r="B35" s="16"/>
      <c r="C35" s="15" t="s">
        <v>120</v>
      </c>
      <c r="D35" s="14" t="s">
        <v>119</v>
      </c>
      <c r="E35" s="13">
        <v>1</v>
      </c>
      <c r="F35" s="12"/>
      <c r="G35" s="59" t="str">
        <f>IF(F35="","",ROUND(E35*F35,2))</f>
        <v/>
      </c>
      <c r="H35" s="9" t="s">
        <v>9</v>
      </c>
      <c r="I35" s="9">
        <v>2</v>
      </c>
    </row>
    <row r="36" spans="1:9">
      <c r="A36" s="11"/>
      <c r="B36" s="3"/>
      <c r="C36" s="3"/>
      <c r="D36" s="3"/>
      <c r="E36" s="10" t="s">
        <v>47</v>
      </c>
      <c r="F36" s="60" t="s">
        <v>19</v>
      </c>
      <c r="G36" s="60" t="str">
        <f>IF(SUM(G34:G35)=0,"",SUM(G34:G35))</f>
        <v/>
      </c>
      <c r="H36" s="9"/>
      <c r="I36" s="9"/>
    </row>
    <row r="38" spans="1:9" ht="15.6">
      <c r="A38" s="8" t="s">
        <v>7</v>
      </c>
      <c r="B38" s="46" t="s">
        <v>6</v>
      </c>
      <c r="C38" s="46"/>
      <c r="D38" s="46"/>
      <c r="E38" s="46"/>
      <c r="F38" s="61"/>
      <c r="G38" s="61"/>
      <c r="H38" s="34">
        <v>4</v>
      </c>
      <c r="I38" s="21" t="s">
        <v>7</v>
      </c>
    </row>
    <row r="39" spans="1:9">
      <c r="A39" s="33"/>
      <c r="B39" s="33"/>
      <c r="C39" s="33"/>
      <c r="D39" s="33"/>
      <c r="E39" s="33"/>
      <c r="F39" s="62"/>
      <c r="G39" s="62"/>
      <c r="H39" s="32"/>
      <c r="I39" s="32"/>
    </row>
    <row r="40" spans="1:9" ht="20.399999999999999">
      <c r="A40" s="19" t="s">
        <v>46</v>
      </c>
      <c r="B40" s="19" t="s">
        <v>45</v>
      </c>
      <c r="C40" s="19" t="s">
        <v>44</v>
      </c>
      <c r="D40" s="19" t="s">
        <v>43</v>
      </c>
      <c r="E40" s="19" t="s">
        <v>42</v>
      </c>
      <c r="F40" s="58" t="s">
        <v>41</v>
      </c>
      <c r="G40" s="58" t="s">
        <v>14</v>
      </c>
      <c r="H40" s="18" t="s">
        <v>7</v>
      </c>
      <c r="I40" s="18"/>
    </row>
    <row r="41" spans="1:9" ht="22.8">
      <c r="A41" s="31" t="s">
        <v>118</v>
      </c>
      <c r="B41" s="30"/>
      <c r="C41" s="29" t="s">
        <v>117</v>
      </c>
      <c r="D41" s="28" t="s">
        <v>26</v>
      </c>
      <c r="E41" s="27">
        <v>433</v>
      </c>
      <c r="F41" s="12"/>
      <c r="G41" s="59" t="str">
        <f t="shared" ref="G41:G74" si="1">IF(F41="","",ROUND(E41*F41,2))</f>
        <v/>
      </c>
      <c r="H41" s="23" t="s">
        <v>7</v>
      </c>
      <c r="I41" s="23">
        <v>1</v>
      </c>
    </row>
    <row r="42" spans="1:9" ht="34.200000000000003">
      <c r="A42" s="31" t="s">
        <v>116</v>
      </c>
      <c r="B42" s="30"/>
      <c r="C42" s="29" t="s">
        <v>115</v>
      </c>
      <c r="D42" s="28" t="s">
        <v>55</v>
      </c>
      <c r="E42" s="27">
        <v>9</v>
      </c>
      <c r="F42" s="12"/>
      <c r="G42" s="59" t="str">
        <f t="shared" si="1"/>
        <v/>
      </c>
      <c r="H42" s="23" t="s">
        <v>7</v>
      </c>
      <c r="I42" s="23">
        <v>2</v>
      </c>
    </row>
    <row r="43" spans="1:9" ht="34.200000000000003">
      <c r="A43" s="31" t="s">
        <v>114</v>
      </c>
      <c r="B43" s="30">
        <v>21521</v>
      </c>
      <c r="C43" s="29" t="s">
        <v>113</v>
      </c>
      <c r="D43" s="28" t="s">
        <v>21</v>
      </c>
      <c r="E43" s="13">
        <v>517.58000000000004</v>
      </c>
      <c r="F43" s="12"/>
      <c r="G43" s="59" t="str">
        <f t="shared" si="1"/>
        <v/>
      </c>
      <c r="H43" s="23" t="s">
        <v>7</v>
      </c>
      <c r="I43" s="23">
        <v>3</v>
      </c>
    </row>
    <row r="44" spans="1:9" ht="57">
      <c r="A44" s="31" t="s">
        <v>112</v>
      </c>
      <c r="B44" s="30"/>
      <c r="C44" s="29" t="s">
        <v>111</v>
      </c>
      <c r="D44" s="28" t="s">
        <v>21</v>
      </c>
      <c r="E44" s="13">
        <v>93.360000000000014</v>
      </c>
      <c r="F44" s="12"/>
      <c r="G44" s="59" t="str">
        <f t="shared" si="1"/>
        <v/>
      </c>
      <c r="H44" s="23" t="s">
        <v>7</v>
      </c>
      <c r="I44" s="23">
        <v>4</v>
      </c>
    </row>
    <row r="45" spans="1:9" ht="45.6">
      <c r="A45" s="31" t="s">
        <v>110</v>
      </c>
      <c r="B45" s="30"/>
      <c r="C45" s="29" t="s">
        <v>109</v>
      </c>
      <c r="D45" s="28" t="s">
        <v>21</v>
      </c>
      <c r="E45" s="13">
        <v>362.34000000000003</v>
      </c>
      <c r="F45" s="12"/>
      <c r="G45" s="59" t="str">
        <f t="shared" si="1"/>
        <v/>
      </c>
      <c r="H45" s="23" t="s">
        <v>7</v>
      </c>
      <c r="I45" s="23">
        <v>5</v>
      </c>
    </row>
    <row r="46" spans="1:9" ht="45.6">
      <c r="A46" s="31" t="s">
        <v>108</v>
      </c>
      <c r="B46" s="30"/>
      <c r="C46" s="29" t="s">
        <v>107</v>
      </c>
      <c r="D46" s="28" t="s">
        <v>55</v>
      </c>
      <c r="E46" s="27">
        <v>9</v>
      </c>
      <c r="F46" s="12"/>
      <c r="G46" s="59" t="str">
        <f t="shared" si="1"/>
        <v/>
      </c>
      <c r="H46" s="23" t="s">
        <v>7</v>
      </c>
      <c r="I46" s="23">
        <v>6</v>
      </c>
    </row>
    <row r="47" spans="1:9" ht="34.200000000000003">
      <c r="A47" s="31" t="s">
        <v>106</v>
      </c>
      <c r="B47" s="30"/>
      <c r="C47" s="29" t="s">
        <v>105</v>
      </c>
      <c r="D47" s="28" t="s">
        <v>55</v>
      </c>
      <c r="E47" s="27">
        <v>2</v>
      </c>
      <c r="F47" s="12"/>
      <c r="G47" s="59" t="str">
        <f t="shared" si="1"/>
        <v/>
      </c>
      <c r="H47" s="23" t="s">
        <v>7</v>
      </c>
      <c r="I47" s="23">
        <v>7</v>
      </c>
    </row>
    <row r="48" spans="1:9" ht="34.200000000000003">
      <c r="A48" s="31" t="s">
        <v>104</v>
      </c>
      <c r="B48" s="30"/>
      <c r="C48" s="29" t="s">
        <v>103</v>
      </c>
      <c r="D48" s="28" t="s">
        <v>21</v>
      </c>
      <c r="E48" s="27">
        <v>70.400000000000006</v>
      </c>
      <c r="F48" s="12"/>
      <c r="G48" s="59" t="str">
        <f t="shared" si="1"/>
        <v/>
      </c>
      <c r="H48" s="23" t="s">
        <v>7</v>
      </c>
      <c r="I48" s="23">
        <v>8</v>
      </c>
    </row>
    <row r="49" spans="1:9" ht="45.6">
      <c r="A49" s="31" t="s">
        <v>102</v>
      </c>
      <c r="B49" s="30"/>
      <c r="C49" s="29" t="s">
        <v>101</v>
      </c>
      <c r="D49" s="28" t="s">
        <v>21</v>
      </c>
      <c r="E49" s="27">
        <v>76.36</v>
      </c>
      <c r="F49" s="12"/>
      <c r="G49" s="59" t="str">
        <f t="shared" si="1"/>
        <v/>
      </c>
      <c r="H49" s="23" t="s">
        <v>7</v>
      </c>
      <c r="I49" s="23">
        <v>9</v>
      </c>
    </row>
    <row r="50" spans="1:9" ht="22.8">
      <c r="A50" s="31" t="s">
        <v>100</v>
      </c>
      <c r="B50" s="30"/>
      <c r="C50" s="29" t="s">
        <v>99</v>
      </c>
      <c r="D50" s="28" t="s">
        <v>21</v>
      </c>
      <c r="E50" s="27">
        <v>24</v>
      </c>
      <c r="F50" s="12"/>
      <c r="G50" s="59" t="str">
        <f t="shared" si="1"/>
        <v/>
      </c>
      <c r="H50" s="23" t="s">
        <v>7</v>
      </c>
      <c r="I50" s="23">
        <v>10</v>
      </c>
    </row>
    <row r="51" spans="1:9" ht="45.6">
      <c r="A51" s="31" t="s">
        <v>98</v>
      </c>
      <c r="B51" s="30"/>
      <c r="C51" s="29" t="s">
        <v>97</v>
      </c>
      <c r="D51" s="28" t="s">
        <v>21</v>
      </c>
      <c r="E51" s="27">
        <v>464.21199999999999</v>
      </c>
      <c r="F51" s="12"/>
      <c r="G51" s="59" t="str">
        <f t="shared" si="1"/>
        <v/>
      </c>
      <c r="H51" s="23" t="s">
        <v>7</v>
      </c>
      <c r="I51" s="23">
        <v>11</v>
      </c>
    </row>
    <row r="52" spans="1:9" ht="45.6">
      <c r="A52" s="31" t="s">
        <v>96</v>
      </c>
      <c r="B52" s="16">
        <v>43111</v>
      </c>
      <c r="C52" s="15" t="s">
        <v>95</v>
      </c>
      <c r="D52" s="14" t="s">
        <v>26</v>
      </c>
      <c r="E52" s="13">
        <v>10</v>
      </c>
      <c r="F52" s="12"/>
      <c r="G52" s="59" t="str">
        <f t="shared" si="1"/>
        <v/>
      </c>
      <c r="H52" s="23" t="s">
        <v>7</v>
      </c>
      <c r="I52" s="23">
        <v>12</v>
      </c>
    </row>
    <row r="53" spans="1:9" ht="51.6" customHeight="1">
      <c r="A53" s="31" t="s">
        <v>94</v>
      </c>
      <c r="B53" s="16">
        <v>43111</v>
      </c>
      <c r="C53" s="15" t="s">
        <v>93</v>
      </c>
      <c r="D53" s="14" t="s">
        <v>26</v>
      </c>
      <c r="E53" s="13">
        <v>20</v>
      </c>
      <c r="F53" s="12"/>
      <c r="G53" s="59" t="str">
        <f t="shared" si="1"/>
        <v/>
      </c>
      <c r="H53" s="23" t="s">
        <v>7</v>
      </c>
      <c r="I53" s="23">
        <v>13</v>
      </c>
    </row>
    <row r="54" spans="1:9" ht="45.6">
      <c r="A54" s="31" t="s">
        <v>92</v>
      </c>
      <c r="B54" s="16">
        <v>43111</v>
      </c>
      <c r="C54" s="15" t="s">
        <v>91</v>
      </c>
      <c r="D54" s="14" t="s">
        <v>26</v>
      </c>
      <c r="E54" s="13">
        <v>30</v>
      </c>
      <c r="F54" s="12"/>
      <c r="G54" s="59" t="str">
        <f t="shared" si="1"/>
        <v/>
      </c>
      <c r="H54" s="23" t="s">
        <v>7</v>
      </c>
      <c r="I54" s="23">
        <v>14</v>
      </c>
    </row>
    <row r="55" spans="1:9" ht="45.6">
      <c r="A55" s="31" t="s">
        <v>90</v>
      </c>
      <c r="B55" s="16">
        <v>43112</v>
      </c>
      <c r="C55" s="15" t="s">
        <v>89</v>
      </c>
      <c r="D55" s="14" t="s">
        <v>26</v>
      </c>
      <c r="E55" s="13">
        <v>30</v>
      </c>
      <c r="F55" s="12"/>
      <c r="G55" s="59" t="str">
        <f t="shared" si="1"/>
        <v/>
      </c>
      <c r="H55" s="23" t="s">
        <v>7</v>
      </c>
      <c r="I55" s="23">
        <v>15</v>
      </c>
    </row>
    <row r="56" spans="1:9" ht="45.6">
      <c r="A56" s="31" t="s">
        <v>88</v>
      </c>
      <c r="B56" s="16">
        <v>43113</v>
      </c>
      <c r="C56" s="15" t="s">
        <v>87</v>
      </c>
      <c r="D56" s="14" t="s">
        <v>26</v>
      </c>
      <c r="E56" s="13">
        <v>5</v>
      </c>
      <c r="F56" s="12"/>
      <c r="G56" s="59" t="str">
        <f t="shared" si="1"/>
        <v/>
      </c>
      <c r="H56" s="23" t="s">
        <v>7</v>
      </c>
      <c r="I56" s="23">
        <v>16</v>
      </c>
    </row>
    <row r="57" spans="1:9" ht="45.6">
      <c r="A57" s="31" t="s">
        <v>86</v>
      </c>
      <c r="B57" s="16">
        <v>43114</v>
      </c>
      <c r="C57" s="15" t="s">
        <v>85</v>
      </c>
      <c r="D57" s="14" t="s">
        <v>26</v>
      </c>
      <c r="E57" s="13">
        <v>5</v>
      </c>
      <c r="F57" s="12"/>
      <c r="G57" s="59" t="str">
        <f t="shared" si="1"/>
        <v/>
      </c>
      <c r="H57" s="23" t="s">
        <v>7</v>
      </c>
      <c r="I57" s="23">
        <v>17</v>
      </c>
    </row>
    <row r="58" spans="1:9" ht="45.6">
      <c r="A58" s="31" t="s">
        <v>84</v>
      </c>
      <c r="B58" s="16">
        <v>43115</v>
      </c>
      <c r="C58" s="15" t="s">
        <v>83</v>
      </c>
      <c r="D58" s="14" t="s">
        <v>26</v>
      </c>
      <c r="E58" s="13">
        <v>87</v>
      </c>
      <c r="F58" s="12"/>
      <c r="G58" s="59" t="str">
        <f t="shared" si="1"/>
        <v/>
      </c>
      <c r="H58" s="23" t="s">
        <v>7</v>
      </c>
      <c r="I58" s="23">
        <v>18</v>
      </c>
    </row>
    <row r="59" spans="1:9" ht="45.6">
      <c r="A59" s="31" t="s">
        <v>82</v>
      </c>
      <c r="B59" s="16">
        <v>43116</v>
      </c>
      <c r="C59" s="15" t="s">
        <v>81</v>
      </c>
      <c r="D59" s="14" t="s">
        <v>26</v>
      </c>
      <c r="E59" s="13">
        <v>116</v>
      </c>
      <c r="F59" s="12"/>
      <c r="G59" s="59" t="str">
        <f t="shared" si="1"/>
        <v/>
      </c>
      <c r="H59" s="23" t="s">
        <v>7</v>
      </c>
      <c r="I59" s="23">
        <v>19</v>
      </c>
    </row>
    <row r="60" spans="1:9" ht="45.6">
      <c r="A60" s="31" t="s">
        <v>80</v>
      </c>
      <c r="B60" s="16">
        <v>43117</v>
      </c>
      <c r="C60" s="15" t="s">
        <v>79</v>
      </c>
      <c r="D60" s="14" t="s">
        <v>26</v>
      </c>
      <c r="E60" s="13">
        <v>115</v>
      </c>
      <c r="F60" s="12"/>
      <c r="G60" s="59" t="str">
        <f t="shared" si="1"/>
        <v/>
      </c>
      <c r="H60" s="23" t="s">
        <v>7</v>
      </c>
      <c r="I60" s="23">
        <v>20</v>
      </c>
    </row>
    <row r="61" spans="1:9" ht="45.6">
      <c r="A61" s="31" t="s">
        <v>78</v>
      </c>
      <c r="B61" s="30"/>
      <c r="C61" s="29" t="s">
        <v>77</v>
      </c>
      <c r="D61" s="28" t="s">
        <v>55</v>
      </c>
      <c r="E61" s="27">
        <v>4</v>
      </c>
      <c r="F61" s="12"/>
      <c r="G61" s="59" t="str">
        <f t="shared" si="1"/>
        <v/>
      </c>
      <c r="H61" s="23" t="s">
        <v>7</v>
      </c>
      <c r="I61" s="23">
        <v>21</v>
      </c>
    </row>
    <row r="62" spans="1:9" ht="45.6">
      <c r="A62" s="31" t="s">
        <v>76</v>
      </c>
      <c r="B62" s="30"/>
      <c r="C62" s="29" t="s">
        <v>75</v>
      </c>
      <c r="D62" s="28" t="s">
        <v>55</v>
      </c>
      <c r="E62" s="27">
        <v>6</v>
      </c>
      <c r="F62" s="12"/>
      <c r="G62" s="59" t="str">
        <f t="shared" si="1"/>
        <v/>
      </c>
      <c r="H62" s="23" t="s">
        <v>7</v>
      </c>
      <c r="I62" s="23">
        <v>22</v>
      </c>
    </row>
    <row r="63" spans="1:9" ht="45.6">
      <c r="A63" s="31" t="s">
        <v>74</v>
      </c>
      <c r="B63" s="30"/>
      <c r="C63" s="29" t="s">
        <v>73</v>
      </c>
      <c r="D63" s="28" t="s">
        <v>55</v>
      </c>
      <c r="E63" s="27">
        <v>6</v>
      </c>
      <c r="F63" s="12"/>
      <c r="G63" s="59" t="str">
        <f t="shared" si="1"/>
        <v/>
      </c>
      <c r="H63" s="23" t="s">
        <v>7</v>
      </c>
      <c r="I63" s="23">
        <v>23</v>
      </c>
    </row>
    <row r="64" spans="1:9" ht="34.200000000000003">
      <c r="A64" s="31" t="s">
        <v>72</v>
      </c>
      <c r="B64" s="30">
        <v>44672</v>
      </c>
      <c r="C64" s="29" t="s">
        <v>71</v>
      </c>
      <c r="D64" s="28" t="s">
        <v>55</v>
      </c>
      <c r="E64" s="27">
        <v>7</v>
      </c>
      <c r="F64" s="12"/>
      <c r="G64" s="59" t="str">
        <f t="shared" si="1"/>
        <v/>
      </c>
      <c r="H64" s="23" t="s">
        <v>7</v>
      </c>
      <c r="I64" s="23">
        <v>24</v>
      </c>
    </row>
    <row r="65" spans="1:9" ht="22.8">
      <c r="A65" s="31" t="s">
        <v>70</v>
      </c>
      <c r="B65" s="30"/>
      <c r="C65" s="29" t="s">
        <v>69</v>
      </c>
      <c r="D65" s="28" t="s">
        <v>55</v>
      </c>
      <c r="E65" s="27">
        <v>9</v>
      </c>
      <c r="F65" s="12"/>
      <c r="G65" s="59" t="str">
        <f t="shared" si="1"/>
        <v/>
      </c>
      <c r="H65" s="23" t="s">
        <v>7</v>
      </c>
      <c r="I65" s="23">
        <v>25</v>
      </c>
    </row>
    <row r="66" spans="1:9" ht="34.200000000000003">
      <c r="A66" s="31" t="s">
        <v>68</v>
      </c>
      <c r="B66" s="30"/>
      <c r="C66" s="29" t="s">
        <v>67</v>
      </c>
      <c r="D66" s="28" t="s">
        <v>55</v>
      </c>
      <c r="E66" s="27">
        <v>16</v>
      </c>
      <c r="F66" s="12"/>
      <c r="G66" s="59" t="str">
        <f t="shared" si="1"/>
        <v/>
      </c>
      <c r="H66" s="23" t="s">
        <v>7</v>
      </c>
      <c r="I66" s="23">
        <v>26</v>
      </c>
    </row>
    <row r="67" spans="1:9" ht="34.200000000000003">
      <c r="A67" s="31" t="s">
        <v>66</v>
      </c>
      <c r="B67" s="30"/>
      <c r="C67" s="29" t="s">
        <v>65</v>
      </c>
      <c r="D67" s="28" t="s">
        <v>55</v>
      </c>
      <c r="E67" s="27">
        <v>16</v>
      </c>
      <c r="F67" s="12"/>
      <c r="G67" s="59" t="str">
        <f t="shared" si="1"/>
        <v/>
      </c>
      <c r="H67" s="23" t="s">
        <v>7</v>
      </c>
      <c r="I67" s="23">
        <v>27</v>
      </c>
    </row>
    <row r="68" spans="1:9" ht="45.6">
      <c r="A68" s="31" t="s">
        <v>64</v>
      </c>
      <c r="B68" s="30"/>
      <c r="C68" s="29" t="s">
        <v>63</v>
      </c>
      <c r="D68" s="28" t="s">
        <v>62</v>
      </c>
      <c r="E68" s="27">
        <v>1</v>
      </c>
      <c r="F68" s="12"/>
      <c r="G68" s="59" t="str">
        <f t="shared" si="1"/>
        <v/>
      </c>
      <c r="H68" s="23" t="s">
        <v>7</v>
      </c>
      <c r="I68" s="23">
        <v>28</v>
      </c>
    </row>
    <row r="69" spans="1:9" ht="34.200000000000003">
      <c r="A69" s="31" t="s">
        <v>61</v>
      </c>
      <c r="B69" s="30"/>
      <c r="C69" s="29" t="s">
        <v>60</v>
      </c>
      <c r="D69" s="28" t="s">
        <v>55</v>
      </c>
      <c r="E69" s="27">
        <v>6</v>
      </c>
      <c r="F69" s="12"/>
      <c r="G69" s="59" t="str">
        <f t="shared" si="1"/>
        <v/>
      </c>
      <c r="H69" s="23" t="s">
        <v>7</v>
      </c>
      <c r="I69" s="23">
        <v>29</v>
      </c>
    </row>
    <row r="70" spans="1:9" ht="45.6">
      <c r="A70" s="31" t="s">
        <v>59</v>
      </c>
      <c r="B70" s="30"/>
      <c r="C70" s="29" t="s">
        <v>58</v>
      </c>
      <c r="D70" s="28" t="s">
        <v>26</v>
      </c>
      <c r="E70" s="27">
        <v>433</v>
      </c>
      <c r="F70" s="12"/>
      <c r="G70" s="59" t="str">
        <f t="shared" si="1"/>
        <v/>
      </c>
      <c r="H70" s="23" t="s">
        <v>7</v>
      </c>
      <c r="I70" s="23">
        <v>30</v>
      </c>
    </row>
    <row r="71" spans="1:9" ht="34.200000000000003">
      <c r="A71" s="31" t="s">
        <v>57</v>
      </c>
      <c r="B71" s="30"/>
      <c r="C71" s="29" t="s">
        <v>56</v>
      </c>
      <c r="D71" s="28" t="s">
        <v>55</v>
      </c>
      <c r="E71" s="27">
        <v>16</v>
      </c>
      <c r="F71" s="12"/>
      <c r="G71" s="59" t="str">
        <f t="shared" si="1"/>
        <v/>
      </c>
      <c r="H71" s="23" t="s">
        <v>7</v>
      </c>
      <c r="I71" s="23">
        <v>31</v>
      </c>
    </row>
    <row r="72" spans="1:9" ht="34.200000000000003">
      <c r="A72" s="31" t="s">
        <v>54</v>
      </c>
      <c r="B72" s="30"/>
      <c r="C72" s="29" t="s">
        <v>53</v>
      </c>
      <c r="D72" s="28" t="s">
        <v>48</v>
      </c>
      <c r="E72" s="27">
        <v>200</v>
      </c>
      <c r="F72" s="12"/>
      <c r="G72" s="59" t="str">
        <f t="shared" si="1"/>
        <v/>
      </c>
      <c r="H72" s="23" t="s">
        <v>7</v>
      </c>
      <c r="I72" s="23">
        <v>32</v>
      </c>
    </row>
    <row r="73" spans="1:9" ht="34.200000000000003">
      <c r="A73" s="31" t="s">
        <v>52</v>
      </c>
      <c r="B73" s="30"/>
      <c r="C73" s="29" t="s">
        <v>51</v>
      </c>
      <c r="D73" s="28" t="s">
        <v>48</v>
      </c>
      <c r="E73" s="27">
        <v>50</v>
      </c>
      <c r="F73" s="12"/>
      <c r="G73" s="59" t="str">
        <f t="shared" si="1"/>
        <v/>
      </c>
      <c r="H73" s="23" t="s">
        <v>7</v>
      </c>
      <c r="I73" s="23">
        <v>33</v>
      </c>
    </row>
    <row r="74" spans="1:9" ht="22.8">
      <c r="A74" s="31" t="s">
        <v>50</v>
      </c>
      <c r="B74" s="30"/>
      <c r="C74" s="29" t="s">
        <v>49</v>
      </c>
      <c r="D74" s="28" t="s">
        <v>48</v>
      </c>
      <c r="E74" s="27">
        <v>6</v>
      </c>
      <c r="F74" s="12"/>
      <c r="G74" s="59" t="str">
        <f t="shared" si="1"/>
        <v/>
      </c>
      <c r="H74" s="23" t="s">
        <v>7</v>
      </c>
      <c r="I74" s="23">
        <v>34</v>
      </c>
    </row>
    <row r="75" spans="1:9">
      <c r="A75" s="26"/>
      <c r="B75" s="25"/>
      <c r="C75" s="25"/>
      <c r="D75" s="25"/>
      <c r="E75" s="24" t="s">
        <v>47</v>
      </c>
      <c r="F75" s="60" t="s">
        <v>19</v>
      </c>
      <c r="G75" s="60" t="str">
        <f>IF(SUM(G41:G74)=0,"",SUM(G41:G74))</f>
        <v/>
      </c>
      <c r="H75" s="23"/>
      <c r="I75" s="23"/>
    </row>
    <row r="77" spans="1:9" ht="15.6">
      <c r="A77" s="8" t="s">
        <v>5</v>
      </c>
      <c r="B77" s="46" t="s">
        <v>4</v>
      </c>
      <c r="C77" s="46"/>
      <c r="D77" s="46"/>
      <c r="E77" s="46"/>
      <c r="F77" s="61"/>
      <c r="G77" s="61"/>
      <c r="H77" s="22">
        <v>5</v>
      </c>
      <c r="I77" s="21" t="s">
        <v>5</v>
      </c>
    </row>
    <row r="78" spans="1:9">
      <c r="A78" s="5"/>
      <c r="B78" s="5"/>
      <c r="C78" s="5"/>
      <c r="D78" s="5"/>
      <c r="E78" s="5"/>
      <c r="F78" s="63"/>
      <c r="G78" s="63"/>
      <c r="H78" s="20"/>
      <c r="I78" s="20"/>
    </row>
    <row r="79" spans="1:9" ht="20.399999999999999">
      <c r="A79" s="19" t="s">
        <v>46</v>
      </c>
      <c r="B79" s="19" t="s">
        <v>45</v>
      </c>
      <c r="C79" s="19" t="s">
        <v>44</v>
      </c>
      <c r="D79" s="19" t="s">
        <v>43</v>
      </c>
      <c r="E79" s="19" t="s">
        <v>42</v>
      </c>
      <c r="F79" s="58" t="s">
        <v>41</v>
      </c>
      <c r="G79" s="58" t="s">
        <v>14</v>
      </c>
      <c r="H79" s="18"/>
      <c r="I79" s="18"/>
    </row>
    <row r="80" spans="1:9" ht="68.400000000000006">
      <c r="A80" s="17" t="s">
        <v>40</v>
      </c>
      <c r="B80" s="16"/>
      <c r="C80" s="15" t="s">
        <v>39</v>
      </c>
      <c r="D80" s="14" t="s">
        <v>26</v>
      </c>
      <c r="E80" s="13">
        <v>20</v>
      </c>
      <c r="F80" s="12"/>
      <c r="G80" s="59" t="str">
        <f t="shared" ref="G80:G88" si="2">IF(F80="","",ROUND(E80*F80,2))</f>
        <v/>
      </c>
      <c r="H80" s="9" t="s">
        <v>5</v>
      </c>
      <c r="I80" s="9">
        <v>1</v>
      </c>
    </row>
    <row r="81" spans="1:9" ht="57">
      <c r="A81" s="17" t="s">
        <v>38</v>
      </c>
      <c r="B81" s="16"/>
      <c r="C81" s="15" t="s">
        <v>37</v>
      </c>
      <c r="D81" s="14" t="s">
        <v>26</v>
      </c>
      <c r="E81" s="13">
        <v>20</v>
      </c>
      <c r="F81" s="12"/>
      <c r="G81" s="59" t="str">
        <f t="shared" si="2"/>
        <v/>
      </c>
      <c r="H81" s="9" t="s">
        <v>5</v>
      </c>
      <c r="I81" s="9">
        <v>2</v>
      </c>
    </row>
    <row r="82" spans="1:9" ht="68.400000000000006">
      <c r="A82" s="17" t="s">
        <v>36</v>
      </c>
      <c r="B82" s="16"/>
      <c r="C82" s="15" t="s">
        <v>35</v>
      </c>
      <c r="D82" s="14" t="s">
        <v>26</v>
      </c>
      <c r="E82" s="13">
        <v>20</v>
      </c>
      <c r="F82" s="12"/>
      <c r="G82" s="59" t="str">
        <f t="shared" si="2"/>
        <v/>
      </c>
      <c r="H82" s="9" t="s">
        <v>5</v>
      </c>
      <c r="I82" s="9">
        <v>3</v>
      </c>
    </row>
    <row r="83" spans="1:9" ht="68.400000000000006">
      <c r="A83" s="17" t="s">
        <v>34</v>
      </c>
      <c r="B83" s="16"/>
      <c r="C83" s="15" t="s">
        <v>33</v>
      </c>
      <c r="D83" s="14" t="s">
        <v>26</v>
      </c>
      <c r="E83" s="13">
        <v>20</v>
      </c>
      <c r="F83" s="12"/>
      <c r="G83" s="59" t="str">
        <f t="shared" si="2"/>
        <v/>
      </c>
      <c r="H83" s="9" t="s">
        <v>5</v>
      </c>
      <c r="I83" s="9">
        <v>4</v>
      </c>
    </row>
    <row r="84" spans="1:9" ht="68.400000000000006">
      <c r="A84" s="17" t="s">
        <v>32</v>
      </c>
      <c r="B84" s="16"/>
      <c r="C84" s="15" t="s">
        <v>31</v>
      </c>
      <c r="D84" s="14" t="s">
        <v>26</v>
      </c>
      <c r="E84" s="13">
        <v>20</v>
      </c>
      <c r="F84" s="12"/>
      <c r="G84" s="59" t="str">
        <f t="shared" si="2"/>
        <v/>
      </c>
      <c r="H84" s="9" t="s">
        <v>5</v>
      </c>
      <c r="I84" s="9">
        <v>5</v>
      </c>
    </row>
    <row r="85" spans="1:9" ht="54.6" customHeight="1">
      <c r="A85" s="17" t="s">
        <v>30</v>
      </c>
      <c r="B85" s="16"/>
      <c r="C85" s="15" t="s">
        <v>29</v>
      </c>
      <c r="D85" s="14" t="s">
        <v>26</v>
      </c>
      <c r="E85" s="13">
        <v>30</v>
      </c>
      <c r="F85" s="12"/>
      <c r="G85" s="59" t="str">
        <f t="shared" si="2"/>
        <v/>
      </c>
      <c r="H85" s="9" t="s">
        <v>5</v>
      </c>
      <c r="I85" s="9">
        <v>6</v>
      </c>
    </row>
    <row r="86" spans="1:9" ht="79.2" customHeight="1">
      <c r="A86" s="17" t="s">
        <v>28</v>
      </c>
      <c r="B86" s="16"/>
      <c r="C86" s="15" t="s">
        <v>27</v>
      </c>
      <c r="D86" s="14" t="s">
        <v>26</v>
      </c>
      <c r="E86" s="13">
        <v>20</v>
      </c>
      <c r="F86" s="12"/>
      <c r="G86" s="59" t="str">
        <f t="shared" si="2"/>
        <v/>
      </c>
      <c r="H86" s="9" t="s">
        <v>5</v>
      </c>
      <c r="I86" s="9">
        <v>7</v>
      </c>
    </row>
    <row r="87" spans="1:9" ht="60.6" customHeight="1">
      <c r="A87" s="17" t="s">
        <v>25</v>
      </c>
      <c r="B87" s="16"/>
      <c r="C87" s="15" t="s">
        <v>24</v>
      </c>
      <c r="D87" s="14" t="s">
        <v>21</v>
      </c>
      <c r="E87" s="13">
        <v>50</v>
      </c>
      <c r="F87" s="12"/>
      <c r="G87" s="59" t="str">
        <f t="shared" si="2"/>
        <v/>
      </c>
      <c r="H87" s="9" t="s">
        <v>5</v>
      </c>
      <c r="I87" s="9">
        <v>8</v>
      </c>
    </row>
    <row r="88" spans="1:9" ht="50.4" customHeight="1">
      <c r="A88" s="17" t="s">
        <v>23</v>
      </c>
      <c r="B88" s="16"/>
      <c r="C88" s="15" t="s">
        <v>22</v>
      </c>
      <c r="D88" s="14" t="s">
        <v>21</v>
      </c>
      <c r="E88" s="13">
        <v>50</v>
      </c>
      <c r="F88" s="12"/>
      <c r="G88" s="59" t="str">
        <f t="shared" si="2"/>
        <v/>
      </c>
      <c r="H88" s="9" t="s">
        <v>5</v>
      </c>
      <c r="I88" s="9">
        <v>9</v>
      </c>
    </row>
    <row r="89" spans="1:9">
      <c r="A89" s="11"/>
      <c r="B89" s="3"/>
      <c r="C89" s="3"/>
      <c r="D89" s="3"/>
      <c r="E89" s="10" t="s">
        <v>20</v>
      </c>
      <c r="F89" s="60" t="s">
        <v>19</v>
      </c>
      <c r="G89" s="60" t="str">
        <f>IF(SUM(G80:G88)=0,"",SUM(G80:G88))</f>
        <v/>
      </c>
      <c r="H89" s="9"/>
      <c r="I89" s="9"/>
    </row>
    <row r="91" spans="1:9" ht="15.6">
      <c r="A91" s="8" t="s">
        <v>18</v>
      </c>
      <c r="B91" s="7" t="s">
        <v>17</v>
      </c>
      <c r="C91" s="6"/>
      <c r="D91" s="6"/>
      <c r="E91" s="6"/>
      <c r="F91" s="64"/>
      <c r="G91" s="64"/>
    </row>
    <row r="92" spans="1:9">
      <c r="A92" s="5"/>
      <c r="B92" s="5"/>
      <c r="C92" s="5"/>
      <c r="D92" s="5"/>
      <c r="E92" s="5"/>
      <c r="F92" s="63"/>
      <c r="G92" s="63"/>
    </row>
    <row r="93" spans="1:9" ht="20.399999999999999">
      <c r="A93" s="4" t="s">
        <v>16</v>
      </c>
      <c r="B93" s="4"/>
      <c r="C93" s="4" t="s">
        <v>15</v>
      </c>
      <c r="D93" s="4"/>
      <c r="E93" s="4"/>
      <c r="F93" s="65"/>
      <c r="G93" s="66" t="s">
        <v>14</v>
      </c>
    </row>
    <row r="94" spans="1:9">
      <c r="A94" s="3" t="s">
        <v>13</v>
      </c>
      <c r="B94" s="3" t="s">
        <v>12</v>
      </c>
      <c r="C94" s="3"/>
      <c r="D94" s="3"/>
      <c r="E94" s="3"/>
      <c r="F94" s="67"/>
      <c r="G94" s="68" t="str">
        <f>G17</f>
        <v/>
      </c>
    </row>
    <row r="95" spans="1:9">
      <c r="A95" s="3" t="s">
        <v>11</v>
      </c>
      <c r="B95" s="3" t="s">
        <v>10</v>
      </c>
      <c r="C95" s="3"/>
      <c r="D95" s="3"/>
      <c r="E95" s="3"/>
      <c r="F95" s="67"/>
      <c r="G95" s="68" t="str">
        <f>G29</f>
        <v/>
      </c>
    </row>
    <row r="96" spans="1:9">
      <c r="A96" s="3" t="s">
        <v>9</v>
      </c>
      <c r="B96" s="3" t="s">
        <v>8</v>
      </c>
      <c r="C96" s="3"/>
      <c r="D96" s="3"/>
      <c r="E96" s="3"/>
      <c r="F96" s="67"/>
      <c r="G96" s="68" t="str">
        <f>G36</f>
        <v/>
      </c>
    </row>
    <row r="97" spans="1:7">
      <c r="A97" s="3" t="s">
        <v>7</v>
      </c>
      <c r="B97" s="3" t="s">
        <v>6</v>
      </c>
      <c r="C97" s="3"/>
      <c r="D97" s="3"/>
      <c r="E97" s="3"/>
      <c r="F97" s="67"/>
      <c r="G97" s="68" t="str">
        <f>G75</f>
        <v/>
      </c>
    </row>
    <row r="98" spans="1:7">
      <c r="A98" s="3" t="s">
        <v>5</v>
      </c>
      <c r="B98" s="3" t="s">
        <v>4</v>
      </c>
      <c r="C98" s="3"/>
      <c r="D98" s="3"/>
      <c r="E98" s="3"/>
      <c r="F98" s="67"/>
      <c r="G98" s="68" t="str">
        <f>G89</f>
        <v/>
      </c>
    </row>
    <row r="99" spans="1:7">
      <c r="A99" s="3"/>
      <c r="B99" s="3" t="s">
        <v>3</v>
      </c>
      <c r="C99" s="3"/>
      <c r="D99" s="3"/>
      <c r="E99" s="3"/>
      <c r="F99" s="67"/>
      <c r="G99" s="69" t="str">
        <f>IF(SUM(G94:G98)=0,"",ROUND(SUM(G94:G98),2))</f>
        <v/>
      </c>
    </row>
    <row r="100" spans="1:7">
      <c r="A100" s="3"/>
      <c r="B100" s="2" t="s">
        <v>2</v>
      </c>
      <c r="C100" s="2"/>
      <c r="D100" s="2">
        <v>5</v>
      </c>
      <c r="E100" s="2" t="s">
        <v>0</v>
      </c>
      <c r="F100" s="70"/>
      <c r="G100" s="69" t="str">
        <f>IF(G99="","",ROUND(G99*D100/100,2))</f>
        <v/>
      </c>
    </row>
    <row r="101" spans="1:7">
      <c r="A101" s="3"/>
      <c r="B101" s="2" t="s">
        <v>1</v>
      </c>
      <c r="C101" s="2"/>
      <c r="D101" s="2"/>
      <c r="E101" s="2"/>
      <c r="F101" s="70"/>
      <c r="G101" s="69" t="str">
        <f>IF(G99="","",G99+G100)</f>
        <v/>
      </c>
    </row>
    <row r="102" spans="1:7">
      <c r="A102" s="3"/>
      <c r="B102" s="2" t="s">
        <v>158</v>
      </c>
      <c r="C102" s="2"/>
      <c r="D102" s="2"/>
      <c r="E102" s="2"/>
      <c r="F102" s="70"/>
      <c r="G102" s="69"/>
    </row>
    <row r="103" spans="1:7">
      <c r="A103" s="3"/>
      <c r="B103" s="2"/>
      <c r="C103" s="2"/>
      <c r="D103" s="2"/>
      <c r="E103" s="2"/>
      <c r="F103" s="70"/>
      <c r="G103" s="69"/>
    </row>
  </sheetData>
  <sheetProtection password="ED80" sheet="1" objects="1" scenarios="1"/>
  <mergeCells count="1">
    <mergeCell ref="A7:E7"/>
  </mergeCells>
  <pageMargins left="0.70866141732283472" right="0.70866141732283472" top="1.32" bottom="0.7" header="0.31496062992125984" footer="0.31496062992125984"/>
  <pageSetup paperSize="9" scale="98" orientation="portrait" r:id="rId1"/>
  <headerFooter>
    <oddHeader>&amp;C&amp;G</oddHeader>
    <oddFooter>&amp;C&amp;P/&amp;N</oddFooter>
  </headerFooter>
  <rowBreaks count="1" manualBreakCount="1">
    <brk id="29" max="16383"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vt:i4>
      </vt:variant>
    </vt:vector>
  </HeadingPairs>
  <TitlesOfParts>
    <vt:vector size="1" baseType="lpstr">
      <vt:lpstr>POPIS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Maping</dc:creator>
  <cp:lastModifiedBy>jozica.gomboc</cp:lastModifiedBy>
  <cp:lastPrinted>2018-07-09T07:13:43Z</cp:lastPrinted>
  <dcterms:created xsi:type="dcterms:W3CDTF">2018-07-08T23:27:14Z</dcterms:created>
  <dcterms:modified xsi:type="dcterms:W3CDTF">2018-07-09T10:07:54Z</dcterms:modified>
</cp:coreProperties>
</file>