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showInkAnnotation="0" codeName="ThisWorkbook" defaultThemeVersion="124226"/>
  <bookViews>
    <workbookView xWindow="1755" yWindow="60" windowWidth="14100" windowHeight="15015" tabRatio="907" activeTab="1"/>
  </bookViews>
  <sheets>
    <sheet name="GLAVNA REKAPITULACIJA" sheetId="4" r:id="rId1"/>
    <sheet name="REKAPITULACIJA GO" sheetId="5" r:id="rId2"/>
    <sheet name="OPOMBE" sheetId="63" r:id="rId3"/>
    <sheet name="PREDPRIPRAVA" sheetId="74" r:id="rId4"/>
    <sheet name="ATLETSKA  STEZA" sheetId="66" r:id="rId5"/>
    <sheet name="NAPRAVE IN OPREMA" sheetId="62" r:id="rId6"/>
    <sheet name="ZASADITEV" sheetId="64" r:id="rId7"/>
  </sheets>
  <externalReferences>
    <externalReference r:id="rId8"/>
  </externalReferences>
  <definedNames>
    <definedName name="_xlnm._FilterDatabase" localSheetId="4" hidden="1">'ATLETSKA  STEZA'!$E$1:$E$27</definedName>
    <definedName name="_xlnm._FilterDatabase" localSheetId="5" hidden="1">'NAPRAVE IN OPREMA'!$E$1:$E$291</definedName>
    <definedName name="_xlnm._FilterDatabase" localSheetId="3" hidden="1">PREDPRIPRAVA!$E$1:$E$22</definedName>
    <definedName name="_xlnm._FilterDatabase" localSheetId="6" hidden="1">ZASADITEV!$F$1:$F$86</definedName>
    <definedName name="Excel_BuiltIn_Print_Titles_4" localSheetId="5">'[1]NEPREDVIDENA GR.DELA'!#REF!</definedName>
    <definedName name="Excel_BuiltIn_Print_Titles_4" localSheetId="3">'[1]NEPREDVIDENA GR.DELA'!#REF!</definedName>
    <definedName name="Excel_BuiltIn_Print_Titles_4">'[1]NEPREDVIDENA GR.DELA'!#REF!</definedName>
    <definedName name="_xlnm.Print_Area" localSheetId="4">'ATLETSKA  STEZA'!$A$1:$F$27</definedName>
    <definedName name="_xlnm.Print_Area" localSheetId="0">'GLAVNA REKAPITULACIJA'!$A$1:$I$44</definedName>
    <definedName name="_xlnm.Print_Area" localSheetId="5">'NAPRAVE IN OPREMA'!$A$1:$F$292</definedName>
    <definedName name="_xlnm.Print_Area" localSheetId="2">OPOMBE!$A$1:$C$70</definedName>
    <definedName name="_xlnm.Print_Area" localSheetId="3">PREDPRIPRAVA!$A$1:$F$22</definedName>
    <definedName name="_xlnm.Print_Area" localSheetId="1">'REKAPITULACIJA GO'!$A$1:$F$32</definedName>
    <definedName name="_xlnm.Print_Area" localSheetId="6">ZASADITEV!$A$1:$G$70</definedName>
    <definedName name="_xlnm.Print_Titles" localSheetId="5">'NAPRAVE IN OPREMA'!$4:$4</definedName>
  </definedNames>
  <calcPr calcId="125725"/>
  <fileRecoveryPr autoRecover="0"/>
</workbook>
</file>

<file path=xl/calcChain.xml><?xml version="1.0" encoding="utf-8"?>
<calcChain xmlns="http://schemas.openxmlformats.org/spreadsheetml/2006/main">
  <c r="F19" i="62"/>
  <c r="A18"/>
  <c r="F223" l="1"/>
  <c r="F151" l="1"/>
  <c r="F145"/>
  <c r="F287" l="1"/>
  <c r="F281"/>
  <c r="F275"/>
  <c r="F269"/>
  <c r="F262"/>
  <c r="F256"/>
  <c r="F205"/>
  <c r="F175"/>
  <c r="F163"/>
  <c r="F127"/>
  <c r="F121"/>
  <c r="F109"/>
  <c r="F103"/>
  <c r="F97"/>
  <c r="F61"/>
  <c r="F55"/>
  <c r="D18" i="74"/>
  <c r="D12"/>
  <c r="D14" i="66"/>
  <c r="F289" i="62" l="1"/>
  <c r="A3" i="66"/>
  <c r="F4"/>
  <c r="F23"/>
  <c r="F14"/>
  <c r="F19"/>
  <c r="F10"/>
  <c r="F26" s="1"/>
  <c r="F18" i="74"/>
  <c r="F16"/>
  <c r="F14"/>
  <c r="F12"/>
  <c r="F5"/>
  <c r="F8" s="1"/>
  <c r="F246" i="62"/>
  <c r="F15" i="5" l="1"/>
  <c r="F20"/>
  <c r="F20" i="74"/>
  <c r="F16" i="5" s="1"/>
  <c r="F240" i="62"/>
  <c r="F234"/>
  <c r="F217"/>
  <c r="F187"/>
  <c r="F91"/>
  <c r="F157"/>
  <c r="F199"/>
  <c r="F193"/>
  <c r="F79"/>
  <c r="F49"/>
  <c r="F85"/>
  <c r="F169"/>
  <c r="F115"/>
  <c r="F67"/>
  <c r="F133"/>
  <c r="F211"/>
  <c r="F181"/>
  <c r="F139"/>
  <c r="F73"/>
  <c r="F43"/>
  <c r="F37"/>
  <c r="F32"/>
  <c r="F248" l="1"/>
  <c r="F21" i="74"/>
  <c r="G28" i="64"/>
  <c r="G27"/>
  <c r="G26"/>
  <c r="G25"/>
  <c r="A12"/>
  <c r="G49"/>
  <c r="G39"/>
  <c r="G37"/>
  <c r="D20"/>
  <c r="G19"/>
  <c r="G18"/>
  <c r="G12"/>
  <c r="G31" l="1"/>
  <c r="E64" s="1"/>
  <c r="G53"/>
  <c r="E68" s="1"/>
  <c r="G42"/>
  <c r="G66" s="1"/>
  <c r="A24" i="62"/>
  <c r="F27"/>
  <c r="F225" s="1"/>
  <c r="F291" s="1"/>
  <c r="G70" i="64" l="1"/>
  <c r="F28" i="5" s="1"/>
  <c r="A29" i="62"/>
  <c r="A34" l="1"/>
  <c r="A18" i="64"/>
  <c r="A39" i="62" l="1"/>
  <c r="A19" i="64"/>
  <c r="A45" i="62" l="1"/>
  <c r="A25" i="64"/>
  <c r="A26" s="1"/>
  <c r="A27" s="1"/>
  <c r="A28" s="1"/>
  <c r="A37" s="1"/>
  <c r="A39" s="1"/>
  <c r="A49" s="1"/>
  <c r="A51" i="62" l="1"/>
  <c r="A57" s="1"/>
  <c r="A63" l="1"/>
  <c r="A69" l="1"/>
  <c r="A75" s="1"/>
  <c r="A81" s="1"/>
  <c r="A87" s="1"/>
  <c r="A93" s="1"/>
  <c r="A99" s="1"/>
  <c r="A105" s="1"/>
  <c r="A111" s="1"/>
  <c r="A117" s="1"/>
  <c r="A123" s="1"/>
  <c r="A129" s="1"/>
  <c r="A135" s="1"/>
  <c r="A141" s="1"/>
  <c r="A147" s="1"/>
  <c r="A153" s="1"/>
  <c r="A159" s="1"/>
  <c r="A165" s="1"/>
  <c r="A171" s="1"/>
  <c r="A177" s="1"/>
  <c r="A6" i="66"/>
  <c r="A12" s="1"/>
  <c r="A16" l="1"/>
  <c r="A21" s="1"/>
  <c r="A183" i="62"/>
  <c r="A189" s="1"/>
  <c r="A195" s="1"/>
  <c r="A201" l="1"/>
  <c r="A207" s="1"/>
  <c r="A213" l="1"/>
  <c r="A219" l="1"/>
  <c r="A230" s="1"/>
  <c r="F24" i="5"/>
  <c r="F32" s="1"/>
  <c r="H26" i="4" s="1"/>
  <c r="A236" i="62" l="1"/>
  <c r="A242" s="1"/>
  <c r="A252" s="1"/>
  <c r="A258" s="1"/>
  <c r="A264" s="1"/>
  <c r="A271" s="1"/>
  <c r="A277" s="1"/>
  <c r="A283" s="1"/>
  <c r="H28" i="4"/>
  <c r="H33" s="1"/>
</calcChain>
</file>

<file path=xl/sharedStrings.xml><?xml version="1.0" encoding="utf-8"?>
<sst xmlns="http://schemas.openxmlformats.org/spreadsheetml/2006/main" count="471" uniqueCount="316">
  <si>
    <t xml:space="preserve">   + 22% DDV</t>
  </si>
  <si>
    <t>Zemeljska dela</t>
  </si>
  <si>
    <t>III.</t>
  </si>
  <si>
    <t>2.</t>
  </si>
  <si>
    <t>m3</t>
  </si>
  <si>
    <t>m2</t>
  </si>
  <si>
    <t>m1</t>
  </si>
  <si>
    <t>II.</t>
  </si>
  <si>
    <t xml:space="preserve">   SKUPAJ GRADBENO OBRTNIŠKA DELA:</t>
  </si>
  <si>
    <t xml:space="preserve">   SKUPAJ:</t>
  </si>
  <si>
    <t>I.</t>
  </si>
  <si>
    <t>E/M</t>
  </si>
  <si>
    <t>količina</t>
  </si>
  <si>
    <t>cena/enoto</t>
  </si>
  <si>
    <t>skupaj</t>
  </si>
  <si>
    <t>Opis</t>
  </si>
  <si>
    <t>kg</t>
  </si>
  <si>
    <t>kpl</t>
  </si>
  <si>
    <t xml:space="preserve">Investitor:   </t>
  </si>
  <si>
    <t xml:space="preserve">Objekt:      </t>
  </si>
  <si>
    <t xml:space="preserve">Štev. proj.:     </t>
  </si>
  <si>
    <t xml:space="preserve">Datum:      </t>
  </si>
  <si>
    <t>REKAPITULACIJA</t>
  </si>
  <si>
    <t>1.</t>
  </si>
  <si>
    <t>kos</t>
  </si>
  <si>
    <t>IV.</t>
  </si>
  <si>
    <t xml:space="preserve">V popis so vnešeni le osnovni podatki o sestavnih delih objekta. Natančnejši opisi, način in kvaliteta izdelave, barve, velikost elementov, načini pritrjevanja, načini stikovanja z ostalimi elementi objekta, morebitna požarna varnost konstrukcij ali gradbenih elementov in podobno so razvidni iz prej naštetih sestavin projekta. </t>
  </si>
  <si>
    <t>Vsak ponudnik z oddajo ponudbe prav tako izjavlja, da je dokumantacija popolna in da je sposoben v popolnosti kvalitetno izvesti predmetni objekt.</t>
  </si>
  <si>
    <t>Za vse nejasnosti mora ponudnik v razpisnem roku, ki je namenjen postavljanju vprašanj, pisno kontaktirati investitorja. Kontaktiranje ali postavljanje vprašanj neposredno odgovornemu vodji projekta, projektantskim organizacijam, ki so sodelovale pri izdelavi projekta ali posameznim odgovornim projektantom NI DOVOLJENO.</t>
  </si>
  <si>
    <t xml:space="preserve">- vse stroške, ki zajemajo izvedbo del in materiala po popisu GOI del, popisom GOI del za izvedbo priključkov na komunalno, vodovodno, plinovodno, tk, kabelsko in elektro infrastrukturo </t>
  </si>
  <si>
    <t>- vsi splošni in stalni stroški povezani z organizacijo in delo na gradbišču,</t>
  </si>
  <si>
    <t>- transportni stroški v območju in izven območja gradbišča,</t>
  </si>
  <si>
    <t>- splošni stroški pristojbin in davkov upravnih organov pri prijavi gradbišča, pridobivanja raznih dovoljenj in soglasij za izvedbo,</t>
  </si>
  <si>
    <t>- stroški in pridobivanja soglasja za eventuelno zaporo cest,</t>
  </si>
  <si>
    <t>- stroški porabe električne energije, vode in telefona,</t>
  </si>
  <si>
    <t>- pridobivanje vseh potrebnih soglasij in mnenj, vse meritve kvalitete in projektiranih parametrov vgrajenih materialov in naprav, vsa atestna dokumentacija, garancije in potrdila o vgrajenih materialih ter izvedba kompletnega tehničnega pregleda s pripravo kompletne tehnične dokumentacije za tehnični pregled</t>
  </si>
  <si>
    <t xml:space="preserve">- predajo vseh, v načrte vnešenih sprememb med gradnjo (potrjenih s strani odgovornega vodje projekta, odgovornega projektanta arhitekture in odgovornega nadzornika), </t>
  </si>
  <si>
    <t>- pridobivanja internih soglasij, interne meritve kvalitete vgrajenih materialov, atesti, garancije in potrdila vgrajenih materialov v pripravi dela prevzemnika del,</t>
  </si>
  <si>
    <t>- eventuelni stroški povezani s predstavitvami posameznih predvidenih in vgrajenih materialov investitorju,</t>
  </si>
  <si>
    <t>- stroški vmesnega in finalnega čiščenja prostorov,</t>
  </si>
  <si>
    <t xml:space="preserve">- stroški ureditve  in organizacije gradbišča in izvajanja ukrepov za zagotavljanje varnosti in zdravja pri delu, imenovanju koordinatorja varstva pri delu ter izdelava elaborata varstva pri delu, </t>
  </si>
  <si>
    <t>- izdelavo vseh v tehničnem poročilu, grafičnih prilogah in popisu navedenih vzorcev</t>
  </si>
  <si>
    <t>- izdelavo montažnih načrtov</t>
  </si>
  <si>
    <t>- izdelavo demontažnih načrtov</t>
  </si>
  <si>
    <t>V ponudbi morajo biti upoštevana vsa drobna strojna in elektro instalacijska dela.</t>
  </si>
  <si>
    <t xml:space="preserve">- Projektantski nadzor za arhitekturo lahko opravlja izključno odgovorni projektant arhitekture, ki je izdelal načrt arhitekture za predmetni objekt. </t>
  </si>
  <si>
    <t xml:space="preserve"> - Kot spremembe projektne dokumentacije se šteje vsakršno spreminjanje gabaritov zgradbe, nosilne in nenosilne gradbene konstrukcije, oblike fasad, sestav vertikalnih in horizontalnih konstrukcij (gradbene fizike), instalacijskih vodov, kot tudi spreminjanje gradbenih materialov, materialov in oblike oken ter jeklenih okvirjev okoli oken, notranjih in zunanjih tlakov, materialov fasad, ograj, finalnih obdelav sten, itd... </t>
  </si>
  <si>
    <t>- Vsako samovoljno dopolnjevanje ali spreminjanje projektne dokumentacije s strani izvajalca, odgovornega nadzora ali drugega subjekta vpletenega v gradnjo predmetne zgradbe, brez pristanka avtorjev, pomeni kršenje avtorskih pravic in bo sankcionirano skladno z določbami Zakona o avtorskih in sorodnih pravicah.</t>
  </si>
  <si>
    <t>OPOMBA! Vsi eventualni komercialni nazivi omenjeni v popisu del, so uporabljeni le kot referenčni proizvodi!!</t>
  </si>
  <si>
    <t>Obračun po količini vgrajenega elementa, vključno z dobavo in montažo</t>
  </si>
  <si>
    <t>kom</t>
  </si>
  <si>
    <t>Mestna občina Murska Sobota, Kardoševa 2, 9000 Murska Sobota</t>
  </si>
  <si>
    <t>UVODNE OPOMBE POPISA</t>
  </si>
  <si>
    <t xml:space="preserve">Splošne opomba: </t>
  </si>
  <si>
    <t>1) Izvajalec del mora upoštevati splošna določila  v ponudbi in pri izvajanju del, ki veljajo v RS.</t>
  </si>
  <si>
    <t>2.) Pred oddajo ponudbe priporočamo ogled prostorov in seznanitev z lokacijo!</t>
  </si>
  <si>
    <t>3) Pomembna opomba:</t>
  </si>
  <si>
    <t>Popis je veljaven le v kombinaciji z vsemi grafičnimi prilogami, risbami, načrti, tehničnim poročilom, sestavami konstrukcij, shemami oken in vrat in ostalimi sestavinami projekta (strojne, elektro instalacije in načrti gradbenih konstrukcij).</t>
  </si>
  <si>
    <t xml:space="preserve">Ponudba mora vsebovati ves pritrditveni material, vgradnjo zaključnih profilov, pločevin in kotnikov, izdelavo vseh potrebnih podkonstrukcij, dodatnega izsekavanja AB in zidanih sten, ponovnega odpiranja montažnih sten in podobna dela potrebna za vgradnjo posameznega elementa objekta, izdelavo vseh drobnih gradbenih, obrtniških in instalacijskih del ter ostalega četudi to ni neposredno navedeno popisu GOI del, a je kljub temu razvidno iz grafičnih prilog in ostalih prej naštetih sestavnih delov projekta.  </t>
  </si>
  <si>
    <t>Nujna je tudi kombinacija popisa s požarnim elaboratom, ki opredeljuje požarno varnost posameznih konstrukcij in gradbenih elementov objekta.</t>
  </si>
  <si>
    <r>
      <t>Uporaba popisa brez vseh prej omenjenih sestavin projekta NI DOVOLJENA.</t>
    </r>
    <r>
      <rPr>
        <sz val="10"/>
        <rFont val="Arial"/>
        <family val="2"/>
        <charset val="238"/>
      </rPr>
      <t xml:space="preserve"> </t>
    </r>
    <r>
      <rPr>
        <b/>
        <sz val="10"/>
        <rFont val="Arial"/>
        <family val="2"/>
        <charset val="238"/>
      </rPr>
      <t>Ponudba, ki se sklicuje zgolj na tekstualni del popisa ni veljavna oziroma je smatrana kot pomanjkljiva.</t>
    </r>
    <r>
      <rPr>
        <sz val="10"/>
        <rFont val="Arial"/>
        <family val="2"/>
        <charset val="238"/>
      </rPr>
      <t xml:space="preserve"> </t>
    </r>
  </si>
  <si>
    <t>Z oddajo ponudbe vsak ponudnik izjavlja, da je skrbno preučil vse prej omenjene sestavne dele projekta in da je v skupno vrednost vključil vsa dodatna, nepredvidena in presežna dela ter material, ki zagotavljajo popolno, zaključeno in celostno izvedbo objekta, ki ga obravnava projekt, tudi vsa dela, ki niso neposredno opisana ali našteta v tekstualnem delu popisa, a so kljub temu razvidna iz grafičnih prilog in ostalih prej naštetih sestavnih delov projekta.</t>
  </si>
  <si>
    <t>Popolna ponudba za izvedbo GOI mora vsebovati tudi:</t>
  </si>
  <si>
    <t>- stroški nakladanja in razkladanja odvoza odpadkov in ostalega materiala na stalno deponijo izvajalca, razkladanje, eventuelno razgrinjanje ter plačila vseh dovoljenj in potrebne komunalne in energetske pristojbine,</t>
  </si>
  <si>
    <t xml:space="preserve"> - v ceni posamezne postavke morajo biti zajeti vsi potrebni fasadni,delovni in pomožni odri</t>
  </si>
  <si>
    <t>- vse stroške uradnega geodeta pri zakoličbi objekta, določitvi kote temeljenja, obiske geodeta med gradnjo, pri kontroli posedkov, ter izdelavi uradnega posnetka izvedenega stanja s podzemnim katastrom, izdelave eventuelne parcelacije ter pripravo potrebne dokumentacije za vpis v zemljiško knjigo,</t>
  </si>
  <si>
    <t>- vse stroške eventuelnega gretja prostorov s "tajfuni",</t>
  </si>
  <si>
    <t>- stroški, ki nastanejo zaradi prilagajanja teminskega plana izvedbeglede na obstoječe stanje,</t>
  </si>
  <si>
    <t>- izdelavo varnostnega načrta, vključno z nadzorom koordinatorja varstva pri delu</t>
  </si>
  <si>
    <t xml:space="preserve"> - izdelavo delavniških načrtov jeklenih konstrukcij (potrdi jih odg. proj. grad. konst.)</t>
  </si>
  <si>
    <t xml:space="preserve"> -izdelavo delavniških načrtov za izvedbo posameznih elementov</t>
  </si>
  <si>
    <t xml:space="preserve">- Izvajalec gradbenih del je dolžan pred pričetkom gradnje v vseh načrtih, ki so sestavni del predmetnega projekta preveriti in medsebojno uskladiti vse preboje in utore v armiranobetonskih konstrukcijah. </t>
  </si>
  <si>
    <t>Izvajalec mora izdelati vzorce v merilu 1:1 za elmente, aktere zahteva arhitek in/ali naročnik. Vzorce potrdi izključno odgovorni projektant arhitekture. Vgradnja ali izvedba delov objekta, za katere je potrebno izdelati vzorce brez pisne potrditve odgovornega projektanta arhitekture NI DOVOLJENA.</t>
  </si>
  <si>
    <t>Pisna potrditev vzorcev s strani odgovornega projektanta arhitekture mora biti vnešena v gradbeni dnevnik in je smatrana kot bistveni element tehničnega pregleda objekta.</t>
  </si>
  <si>
    <t>- Vsi stiki med jeklom in aluminijem morajo biti prekinjeni oziroma izvedeni posredno preko gumjastih podložk, ki preprečujejo galvanski člen in korozijo.</t>
  </si>
  <si>
    <t xml:space="preserve"> - Vsi jekleni elementi (četudi ni v načrtu ali popisu GOI del posebej označeno) morajo biti primerno protikorozijsko zaščiteni (vroče cinkanje in barvanje v RAL po izboru odg. proj. arhitekture) tako, da je zagotovljen garancijski rok in življenska doba, ki jo zahteva investitor.</t>
  </si>
  <si>
    <t>- Vse vrednosti instalacijskih del v posamezni ponudbi (strojna in elektro dela) morajo, četudi ni to posebej označeno ali navedeno v popisu GOI del, upoštevati vsa dela namenjena prilagajanju trenutnemu stanju na gradbišču. V skupni vrednosti ponudbe mora biti vključeno tudi morebitno dodatno izsekavanje utorov in prebojev v zidane ali armirano-betonske stene, ponovno demontiranje in montiranje vseh vrst montažnih sten, vsa dodatna dela za zagotavljanje primernih križanj med posameznimi instalacijskimi vodi, izdelava vseh vrst ojačitev konstrukcij in podobna dela, ki zagotavljajo kakovostno vgradnjo vseh vrst instalacijskih vodov in niso posebej navedena v popisu GOI del.</t>
  </si>
  <si>
    <t xml:space="preserve"> - Posamezni ponudnik z oddajo ponudbe izjavlja, da bo predmetno zgradbo izvajal izključno skladno s predmetno projektno dokumentacijo </t>
  </si>
  <si>
    <t>- Vse morebitne spremembe in dopolnitve lahko izdelajo izključno avtorji navedenih projektov, pri čemer mora biti vsaka sprememba in dopolnitev pisno zavedena v gradbeni dnevnik, ožigosana in podpisana s strani odgovornega projektanta arhitekture in odgovornega nadzornika.</t>
  </si>
  <si>
    <t xml:space="preserve"> - izvedba predhodnega koordinacijskega sestanka projektanov gradbenih konstrukcij in strojnih instalacije z izvajalcem in nadzoromv cilju dokončne določitve lokacij in načina izvedbe prebojev v obstoječi AB konstrukciji</t>
  </si>
  <si>
    <t>a)</t>
  </si>
  <si>
    <t>Salix alba</t>
  </si>
  <si>
    <t>SKUPAJ</t>
  </si>
  <si>
    <t>b)</t>
  </si>
  <si>
    <t>c)</t>
  </si>
  <si>
    <t>PREDDELA</t>
  </si>
  <si>
    <t xml:space="preserve">Čiščenje terena. </t>
  </si>
  <si>
    <t>Dobava sadik dreves</t>
  </si>
  <si>
    <t>150-200 cm</t>
  </si>
  <si>
    <t xml:space="preserve">Tilia platyphyllos    </t>
  </si>
  <si>
    <t>Dobava pomožnega sadilnega materiala</t>
  </si>
  <si>
    <t>Dobava založnega gnojila (briketi)</t>
  </si>
  <si>
    <t>Dobava označevalnih količkov</t>
  </si>
  <si>
    <t>Dobava opornih količkov</t>
  </si>
  <si>
    <t>Dobava traku za privezovanje</t>
  </si>
  <si>
    <t>PREDDELA - SKUPAJ</t>
  </si>
  <si>
    <t>ZATRAVITEV</t>
  </si>
  <si>
    <t xml:space="preserve">Zatravitev </t>
  </si>
  <si>
    <t>ZATRAVITEV-SKUPAJ</t>
  </si>
  <si>
    <t>ZASADITEV VEGETACIJE</t>
  </si>
  <si>
    <t>Sajenje dreves</t>
  </si>
  <si>
    <t>( Zakoličenje , izkop sadilne jame , priprava tal z odvozom izkopanega materiala, ureditev drenaže, dodajamje humuzne mešanice, dodajanje založnega gnojila, sajenje, zalivanje)</t>
  </si>
  <si>
    <t xml:space="preserve">ZASADITEV VEGETACIJE - SKUPAJ </t>
  </si>
  <si>
    <t>Opis dela</t>
  </si>
  <si>
    <t>Znesek /EUR/</t>
  </si>
  <si>
    <t>I)</t>
  </si>
  <si>
    <t>II)</t>
  </si>
  <si>
    <t>III)</t>
  </si>
  <si>
    <t>f)</t>
  </si>
  <si>
    <t>Odstranjevanje zaplevljene plasti (po potrebi)
Dodajanje mešanice zemlje in mivke
Frezanje, grobo in fino planiranje</t>
  </si>
  <si>
    <t>SKUPAJ PREDDELA:</t>
  </si>
  <si>
    <t>Široki izkop zemljine III.ktg z odrivom na začasno deponijo na gradbišču.</t>
  </si>
  <si>
    <t>Planum naravnih temeljnih tal v lahki zemljini</t>
  </si>
  <si>
    <t>Nakladanje in odvoz odvečnega materiala do 10 km ter stroški deponiranja in grobo razprostiranje na deponiji.</t>
  </si>
  <si>
    <t>Nabava, dobava in polaganje proti koreninske zastirke.</t>
  </si>
  <si>
    <t>SKUPAJ ZEMELJSKA DELA:</t>
  </si>
  <si>
    <t xml:space="preserve"> Zasaditev</t>
  </si>
  <si>
    <t xml:space="preserve">Projekt: </t>
  </si>
  <si>
    <t>225/17</t>
  </si>
  <si>
    <t>projektant:</t>
  </si>
  <si>
    <t>Studio Kalamar d.o.o., Slovenska cesta 19, 1000 Ljubljana</t>
  </si>
  <si>
    <t xml:space="preserve">odgovorni vodja projekta: </t>
  </si>
  <si>
    <t>Andrej Kalamar, u.d.i.a. ZAPS 0091 A</t>
  </si>
  <si>
    <t>Čiščenje terana in odvoz v trajno deponijo</t>
  </si>
  <si>
    <t>Vsa urbana oprema je izdelana na podlagi zadnje veljavnih shem projektanta arhitekture! Vse  mere preveriti na terenu.</t>
  </si>
  <si>
    <t>Naprave in urbana oprema</t>
  </si>
  <si>
    <t>ATLETSKA STEZA</t>
  </si>
  <si>
    <t>NAPRAVE</t>
  </si>
  <si>
    <t>01 -SPIRALA 01</t>
  </si>
  <si>
    <t xml:space="preserve">Dobava in montaža ravninske motorične naprave, grafika zarisana na tlaku, spiralna črta z oznakami začetka in središča, vključno s tlakovanjem in predpripravo.
</t>
  </si>
  <si>
    <t xml:space="preserve">- asfaltni tlak A1, premer ∅ 11,40 m P= 101,00m², betonski robniki L=50cm (70 kosov), tampon;
TLAK : -finalni sloj: asfalt, AC8 surf B 70/100 A5, deb. 3 cm        
-nosilni sloj: asfalt,  AC16 base B 50/70 A4, deb. 4 cm;
-tampon: TD 0/32 (drobljenec), deb. 30 cm;   
ROBNIK : -betonski vrtni robnik V5 50cm, dimenzija 50/23,1/5 , položen v pusti beton, zvezna izvedba;
- črte debeline d=10cm in  skupne dolžine L=20,0m, grafika po izbiri projektanta, barva za ceste, enokomponentna, akrilna, bela,  nanos z brizganjem, enakovredno kot Heliocryl HS 
basic z dodatkom kremečevaga peska za zagotavljanje protidrsnosti podlage.
</t>
  </si>
  <si>
    <t>02 -PRSTI-PETE</t>
  </si>
  <si>
    <t xml:space="preserve">Dobava in montaža ravninske motorične naprave, ravninska naprava,  betonsko tlakovanje z vgrajenimi prodniki, vključno s tlakovanjem in predpripravo.
</t>
  </si>
  <si>
    <t xml:space="preserve">- krtačen liti beton nepravilne oblike, P= 8,45m²  (uporaba kovinskih opažev);
- plošča se armira z mrežami S 500 B, tip Q, poraba jekla 90kg/m3;
- uporabi se zmrzlinsko odporen beton C25/30 XC4 XS4 XD2 CL 0,2 Dmax 32(16) S2 PVII;
- uporabi se tekoči dodatek za zmanjševanje krčenja betonov in malt kot npr. Cementol Antikontrakt T;
- med vgradnjo betona se ročno položijo kamni rečnega prodnika t.i. "mačje glave"
- velikost cca 50 mm (± 10mm) v črni barvi - 60 kosov, 
- velikost 80 mm (± 10mm) v beli barvi - 40 kosov.
Kamni se položijo tako, da so svojo spodnjo polovico v betonu. 
Beton se med položenimi kamni krtači.
</t>
  </si>
  <si>
    <t>03 -GREBEN</t>
  </si>
  <si>
    <t xml:space="preserve">Dobava in montaža ravninske motorične naprave, ravninska naprava,  tlakovanje z varnostno podlago iz gume in EPDM granulata
 vključno s tlakovanjem in predpripravo.
</t>
  </si>
  <si>
    <t xml:space="preserve">- dvoslojna  brezšivne gumijaste podlaga nepravilne organske oblike P=40,0m² kot npr. Playtop Nike Grind;
- pred začetkom del se izvede AB vrtni robnik po celotnem obsegu, L= 50cm (54 kosa), tampon;
Dobavi se in položi dvoslojnea  brezšivna gumijasta podlaga s 3d  lamelami visokimi in širokimi 20 cm in 30 cm v parih. Spodnji sloj iz reciklirane gume granulat ca. 2 cm, zgornji sloj iz EPDM z dodatkom reciklata Nike Grind (reciklat podplatov Nike copat) granulata, skupna debelina 4 cm - na lamelah se debeli spodnji sloj do želene višine in širine,  barva po izboru projektanta po barvni karti proizvajalca, kot npr. Playtop Nike Grind. Predhodno pripraviti prepustno  utrjeno peščeno posteljico.
</t>
  </si>
  <si>
    <t>04 -DINAMIČNE PLOŠČE</t>
  </si>
  <si>
    <t>Dobavijo se in montirajo okrogle lesene pohodne ploščadi na vzmeteh. Višina nastopne ploskve min 15cm in max 30cm. Plošče so iz vezane plošče okume marin debeline d=30mm. Premeri plošč so ∅35 (11 kosov), ∅ 45 (5 kosov) in ∅ 60cm (3 kosi). 
Rob plošče zaščiten z vodoobojnim premazom fenolnega filma. Nastopna ploskev obdelana kot protizdrsna. Plošče so vijačene na pocinkano jekleno podkonstrukcijo.
Vzmet iz patentirane vzmetne žice  po standardu EN 10270-1 premera min 16mm.
Element sidran v AB temelj (š/d/g 30/30/80cm) preko jeklenega sidrišča in 4x M16 vijaki (enakovredno kot Hilti HSA M16x182 85/70/30).
Predvideti temeljenje po navodilih dobavitelja.
Vsi jekleni deli so protikorozijsko zaščiteni in barvani RAL 7039!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t>
  </si>
  <si>
    <t xml:space="preserve">Dobava in montaža  motorične naprave, 
 vključno s tlakovanjem in predpripravo.
</t>
  </si>
  <si>
    <t xml:space="preserve">- asfaltni tlak A1, premer ∅ 4,60 m P= 16,00m², betonski robniki L=50cm (30 kosov), tampon;
- črte debeline d=10cm in  skupne dolžine L=20,0m, grafika po izbiri projektanta, barva za ceste, enokomponentna, akrilna, bela,  nanos z brizganjem, enakovredno kot Heliocryl HS 
basic z dodatkom kremečevaga peska za zagotavljanje protidrsnosti podlage.
</t>
  </si>
  <si>
    <t>Dobava in montaža  motorične naprave. 
 vključno s tlakovanjem in predpripravo.</t>
  </si>
  <si>
    <t xml:space="preserve">
asfaltni tlak A1, dim 637x340cm   P=19,2m², betonski robniki L=50cm (33 kosa), tampon;
črte debeline d=10cm in  skupne dolžine L=15,0m, grafika po izbiri projektanta
barva za ceste, enokomponentna, akrilna, bela,  nanos z brizganjem, enakovredno kot Heliocryl HS basic z dodatkom kremečevaga peska za zagotavljanje protidrsnosti podlage.
- črte debeline d=10cm in  skupne dolžine L=20,0m, grafika po izbiri projektanta, barva za ceste, enokomponentna, akrilna, bela,  nanos z brizganjem, enakovredno kot Heliocryl HS 
basic z dodatkom kremečevaga peska za zagotavljanje protidrsnosti podlage.
</t>
  </si>
  <si>
    <t xml:space="preserve">Dobava in montaža 4x plošča (vodoodporna vezan plošča d=30mm) 130x240cm  z izrezom za izboljšavo telesne koordinacije. Izrez po navodilih projektanta - brez ostrih robov. Rob plošče zaščiten z vodoobojnim premazom fenolnega filma. 8x kovinski stebri okroglega prereza (∅120mm, h=200cm) sidrani v temelje 40x40x80cm preko sidrnih ploščic. Plošče vijačene na stebre preko kotnikov.
Vsi jekleni deli so protikorozijsko zaščiteni in barvani RAL 7039!
Element mora imati dokazilo o skladnosti igral s standardom SIT-EN 1176. Za izkazovanje skladnosti s standardi se uporablja certifikat, ki ga izstavi ustrezno usposobljena institucija. Drug dokument, ki potrjuje skladnost s standardom, je lahk
</t>
  </si>
  <si>
    <t>10 - "ZVONENJE"</t>
  </si>
  <si>
    <t xml:space="preserve">Dobava in montaža naprave sestavljene iz treh elementov:
1) kovinska palica ∅40mm L=3,5m na stebru ∅ 100mm h=110cm z navarjeno rinko na vrhu (notranji premer 45mm). Obračanje rinke na stebru omejeno na kot od 70°. Palica ima fiksna distančnika  za preprečitev izvleka.
2) lesena stena (7x plošče iz vodoodporne vezane plošče d=30mm š/d 40/200cm z izrezi ∅20cm  v katerih so obešeni kovinski zvončki).  Plošče so vpete med pocinkanimi L profili 30/30mm L=220cm. Segmenti stene-plošče so preko sidrne ploščice sidrani v temelje. Plošče so dvignjene neda tlemi 20cm
3) lesena ograja v dveh delih (10x plošče iz vodoodporne vezane plošče d=30mm š/d 40/80cm.
Plošče so vpete med pocinkanimi L profili 30/30mm L=100cm. Segmenti stene-plošče so preko sidrne ploščice sidrani v temelje. Plošče so dvignjene neda tlemi 20cm.
Vsi jekleni deli so protikorozijsko zaščiteni in barvani RAL 7039!
Predvideti pasovno temeljenje dolžine 700cm (š/g 30x80cm).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</si>
  <si>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 xml:space="preserve">
- asfaltni tlak A1, premer ∅ 4,60 m P= 16,00m², betonski robniki L=50cm (22 kosov), tampon;
- črte debeline d=10cm in  skupne dolžine L=20,0m, grafika po izbiri projektanta, barva za ceste, enokomponentna, akrilna, bela,  nanos z brizganjem, enakovredno kot Heliocryl HS 
basic z dodatkom kremečevaga peska za zagotavljanje protidrsnosti podlage.
</t>
  </si>
  <si>
    <t xml:space="preserve">Dobava in montaža igrala most z mrežo na lesenih stebrih brez držal. Med 4 stebre iz lesa rubinije, ki so brez lubja in beline, je napeta mreža iz Hercules vrvi za težavno hojo po njej, kot npr. KOMPAN NRO831
Vsi jekleni deli so protikorozijsko zaščiteni in barvani RAL 7039!
Predvideti točkovno temeljenje 4x  (š/d/g 30x30x80cm).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</si>
  <si>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 xml:space="preserve">
- dvoslojna  brezšivne gumijaste varnostna podlaga G2 dim 637x340cm   P=19,2m², betonski robniki L=50cm (33 kosa), tampon;
Dobavi se in položi dvoslojna  brezšivna gumijasta podlaga Spodnji sloj iz reciklirane gume granulat ca. 2 cm, zgornji sloj iz EPDM z dodatkom reciklata Nike Grind (reciklat podplatov Nike copat) granulata, skupna debelina 4 cm,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t>
  </si>
  <si>
    <t>- asfaltni tlak A1, dim 637x340cm   P=19,2m², betonski robniki L=50cm (33 kosa), tampon;
- črte debeline d=10cm in  skupne dolžine L=20,0m, grafika po izbiri projektanta, barva za ceste, enokomponentna, akrilna, bela,  nanos z brizganjem, enakovredno kot Heliocryl HS 
basic z dodatkom kremečevaga peska za zagotavljanje protidrsnosti podlage.</t>
  </si>
  <si>
    <t xml:space="preserve">- asfaltni tlak A1, premer ∅ 4,60 m P= 16,00m², betonski robniki L=50cm (22 kosov), tampon;
- črte debeline d=10cm in  skupne dolžine L=20,0m, grafika po izbiri projektanta, barva za ceste, enokomponentna, akrilna, bela,  nanos z brizganjem, enakovredno kot Heliocryl HS 
basic z dodatkom kremečevaga peska za zagotavljanje protidrsnosti podlage.
</t>
  </si>
  <si>
    <t xml:space="preserve">15-"TEK 1 -test 10 m"
</t>
  </si>
  <si>
    <t xml:space="preserve">Ravninska naprava, zarisana polja na podlagi iz atleskega poda dolžine 29,3m.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</si>
  <si>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 xml:space="preserve">-finalni sloj: vodopropustnI atletski pod, v rdeči barvi, debelina 13 mm, dvoslojno (SBR + sprej) kot npr. Conipur SP;
-nosilni sloj: asfalt,  AC16 base B 50/70 A4, deb. 4 cm;
-tampon: TD 0/32 (drobljenec), deb. 30 cm; 
- napisi in črte debeline d=10cm in  skupne dolžine L=20,0m, grafika po izbiri projektanta, barva za ceste, enokomponentna, akrilna, bela,  nanos z brizganjem, enakovredno kot Heliocryl HS 
basic z dodatkom kremečevaga peska za zagotavljanje protidrsnosti podlage.
</t>
  </si>
  <si>
    <t xml:space="preserve">
- dvoslojna  brezšivne gumijaste varnostna podlaga G2 krožne oblike ∅ 340cm P=9,1m² kot npr. Playtop Nike Grind;
- pred začetkom del se izvede AB vrtni robnik po celotnem obsegu, L= 50cm (22 kosa), tampon;
- Spodnji sloj iz reciklirane gume granulat ca. 2 cm, zgornji sloj iz EPDM z dodatkom reciklata Nike Grind (reciklat podplatov Nike copat) granulata, skupna debelina 4 cm,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-Predvideti temeljenje po navodilih dobavitelja!</t>
  </si>
  <si>
    <t xml:space="preserve">
- asfaltni tlak A1, dim 637x340cm   P=13,3m², betonski robniki L=50cm (28 kosov), tampon;
- črte debeline d=10cm in  skupne dolžine L=20,0m, grafika po izbiri projektanta, barva za ceste, enokomponentna, akrilna, bela,  nanos z brizganjem, enakovredno kot Heliocryl HS 
basic z dodatkom kremečevaga peska za zagotavljanje protidrsnosti podlage.
</t>
  </si>
  <si>
    <t xml:space="preserve">
- dvoslojna  brezšivne gumijaste varnostna podlaga G2 dim 800x340cm   P=24,5m², betonski robniki L=50cm (40 kosov), tampon;
Dobavi se in položi dvoslojna  brezšivna gumijasta podlaga Spodnji sloj iz reciklirane gume granulat ca. 2 cm, zgornji sloj iz EPDM z dodatkom reciklata Nike Grind (reciklat podplatov Nike copat) granulata, skupna debelina 4 cm,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t>
  </si>
  <si>
    <t>Večnivojska naprava -bradlja za ovirane osebe
Vsi jekleni elementi so protikorozijsko zaščiteni in barvani.
Predvideti točkovno temeljenje po navodilih dobavitelja.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Izdelekl enakovreden kot npr. model Balancegym 53543009 / proizvajalec Erlau / zastopnik MT Cvek</t>
  </si>
  <si>
    <t xml:space="preserve">ravninska naprava, grafika zarisana na tlaku, spiralna črta z oznakami začetka in središča;
</t>
  </si>
  <si>
    <t>-- dvoslojna  brezšivne gumijaste varnostna podlaga G2 organeske oblike 332x532cm P=15,4m² kot npr. Playtop Nike Grind;
- pred začetkom del se izvede AB vrtni robnik po celotnem obsegu, L= 50cm (30 kosov),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t>
  </si>
  <si>
    <t>Dobava in montaža ovite plezalne mreže na lesenih stebrih. Mreža mora biti narejena iz Hercules vrvi z jeklenim jedrom in premerom vsaj 16 mm, vpeta naj bo med stebra iz debel rubinije z odstranjenim lubjem in belino, dimenzija plezala ca. 235 x 208 cm. Pod plezalom varnostna podlaga iz Playtop Nike Grind, debela 8 cm. 
Predvideti temeljenje po navodilih dobavitelja.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Izdelek enakovredne kot npr. plezalo KOMPAN NRO829.</t>
  </si>
  <si>
    <t xml:space="preserve">Dobava in montaža 6x ravnotežne deske v dveh poljih, 
pohodni del - vododporna lesena vezana plošča d=30mm š/d 25x70cm, protidrsna samolepilna folija,
inox L kotnik 30x30x3mm po celem robu plošče, vijačen od spodaj. 
nosilni del -brezšivna INOX cev ∅50mm L=25cm, vijačena v les preko varjene nosilne inox pločevine 200x200x4mm.  Izdelek  je varovan proti kraji s pritrjevanjem v tla preko inox žice d=10mm L= 25cm sidrane  v betonski temelj.
Predvideti 6x AB temelj 30x30x80.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</si>
  <si>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 xml:space="preserve">
asfaltni tlak A1, 2 x ∅ 3,00m   P=15,0m², betonski robniki L=50cm (40 kosov), tampon;
črte debeline d=10cm in  skupne dolžine L=15,0m, grafika po izbiri projektanta
barva za ceste, enokomponentna, akrilna, bela,  nanos z brizganjem, enakovredno kot Heliocryl HS basic z dodatkom kremečevaga peska za zagotavljanje protidrsnosti podlage.
- črte debeline d=10cm in  skupne dolžine L=20,0m, grafika po izbiri projektanta, barva za ceste, enokomponentna, akrilna, bela,  nanos z brizganjem, enakovredno kot Heliocryl HS 
basic z dodatkom kremečevaga peska za zagotavljanje protidrsnosti podlage.
</t>
  </si>
  <si>
    <t xml:space="preserve">Dobava in montaža prostorske plezalne mreže za doživetje 3d plezanja. Višina mreže 715 cm, montirana je na osrednji jekleni steber. Okoli njega so napete plezalne vrvi, ki so pritrjene na 4 betonske temelje. Vrv - barva po izboru arhitekta iz brvne karte Corocord: Hercules vrv z jeklenicami premer 22/23 mm, dolžina vrvi 461 m, število prostorskih celic: 10, povezovanje vrvi z RF S pritrdili, potreben prostor 11 m x 11m. Potreben beton za temelje: 8,1 m3,  kakovost betona: C25/30, montaža z dvigalom. Pod igralom Playtop Nike Grind 10 cm  ca. 121 m2.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Izdelek enakovredne kot npr. Kompan COR32441
.
</t>
  </si>
  <si>
    <t xml:space="preserve">Dobavi se in položi dvoslojna  brezšivna gumijasta podlaga Spodnji sloj iz reciklirane gume granulat ca. , zgornji sloj iz EPDM z dodatkom reciklata Nike Grind (reciklat podplatov Nike copat) granulata, skupna debelina 10 cm,  barva po izboru projektanta po barvni karti proizvajalca, kot npr. Playtop Nike Grind. 
Izvede se rob iz betonskih robniki L=50cm (56 kosov).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t>
  </si>
  <si>
    <t xml:space="preserve">- dvoslojna  brezšivne gumijaste varnostna podlaga G2 dim 4,65 m x 8,12 m  P=21,0m², betonski robniki L=50cm (42 kosa), tampon;
Dobavi se in položi dvoslojna  brezšivna gumijasta podlaga Spodnji sloj iz reciklirane gume granulat ca. , zgornji sloj iz EPDM z dodatkom reciklata Nike Grind (reciklat podplatov Nike copat) granulata, skupna debelina 4 cm,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t>
  </si>
  <si>
    <t xml:space="preserve">Dobava in montaža ravninske naprave, grafika zarisana na tlaku.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</si>
  <si>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 xml:space="preserve">- asfaltni tlak A1, polje organske oblike, P= 29,20m², betonski robniki L=50cm (42 kosov), tampon;
TLAK : -finalni sloj: asfalt, AC8 surf B 70/100 A5, deb. 3 cm        
-nosilni sloj: asfalt,  AC16 base B 50/70 A4, deb. 4 cm;
-tampon: TD 0/32 (drobljenec), deb. 30 cm;   
ROBNIK : -betonski vrtni robnik V5 50cm, dimenzija 50/23,1/5 , položen v pusti beton, zvezna izvedba;
- črte debeline d=10cm in  skupne dolžine L=30,0m, grafika po izbiri projektanta, barva za ceste, enokomponentna, akrilna, bela,  nanos z brizganjem, enakovredno kot Heliocryl HS basic z dodatkom kremečevaga peska za zagotavljanje protidrsnosti podlage.
</t>
  </si>
  <si>
    <t>36 - OZNAČEVALNO-INFORMACIJSKA TABLA</t>
  </si>
  <si>
    <t xml:space="preserve">-prostostoječa lesena konstrukcija, protikorozijsko zaščitena, sidrana v AB temelj (š/d/g 40x40x80cm);
-sidrna ploščica: FeZn jeklo 20x20cm, d=4mm, 4x luknje za vijake M16;
-sidrni križ: 2x  FeZn jeklo 40x20cm, d=4mm, 4x luknje za vijake M16;
-steber: hlod iglavca, termično obdelan in globinsko impregniran. Ploščica z izrezom v dolžini 20cm  in v širini izreza 4mm za horizontalno montažo table.
-tabla: FeZn pločevina  (š/d 60x30cm, debelina 3mm), krivljena v radiju, posneti robovi, zarezan v hlod in vijačen.
-vsi kovinski elementi so pocinkani in RAL barvani v RAL 7039;
-UV plastificirana nalepka 17x10cm (1 kos)  
</t>
  </si>
  <si>
    <t xml:space="preserve">- asfaltni tlak A1, premer ∅ 3,30 m P= 8,40m², betonski robniki L=50cm (22kosov), tampon;
TLAK : -finalni sloj: asfalt, AC8 surf B 70/100 A5, deb. 3 cm        
-nosilni sloj: asfalt,  AC16 base B 50/70 A4, deb. 4 cm;
-tampon: TD 0/32 (drobljenec), deb. 30 cm;   
ROBNIK : -betonski vrtni robnik V5 50cm, dimenzija 50/23,1/5 , položen v pusti beton, zvezna izvedba;
- črte debeline d=10cm in  skupne dolžine L=20,0m, grafika po izbiri projektanta, barva za ceste, enokomponentna, akrilna, bela,  nanos z brizganjem, enakovredno kot Heliocryl HS 
basic z dodatkom kremečevaga peska za zagotavljanje protidrsnosti podlage.
</t>
  </si>
  <si>
    <t>Dobava in montaža elementa urbane opreme. 
 vključno s tlakovanjem in predpripravo.</t>
  </si>
  <si>
    <t>Dobava in montaža klopi z naslonjalom oz. koritom za rože enakovredno kot npr. Out-sider LOOP (1x Loop Cone + 1x Loop). 
Barva po izboru projektanta po Out-sider LOOP barvni karti.</t>
  </si>
  <si>
    <t xml:space="preserve">- asfaltni tlak A1, premer ∅ 2,40 m P= 7,60m², betonski robniki L=50cm (22kosov), tampon;
TLAK : -finalni sloj: asfalt, AC8 surf B 70/100 A5, deb. 3 cm        
-nosilni sloj: asfalt,  AC16 base B 50/70 A4, deb. 4 cm;
-tampon: TD 0/32 (drobljenec), deb. 30 cm;   
ROBNIK : -betonski vrtni robnik V5 50cm, dimenzija 50/23,1/5 , položen v pusti beton, zvezna izvedba;
- črte debeline d=10cm in  skupne dolžine L=20,0m, grafika po izbiri projektanta, barva za ceste, enokomponentna, akrilna, bela,  nanos z brizganjem, enakovredno kot Heliocryl HS 
basic z dodatkom kremečevaga peska za zagotavljanje protidrsnosti podlage.
</t>
  </si>
  <si>
    <t>PREDPRIPRAVA</t>
  </si>
  <si>
    <t>Zakoličba projektiranih točk</t>
  </si>
  <si>
    <t xml:space="preserve">ZEMELJSKA DELA </t>
  </si>
  <si>
    <t>Robniki</t>
  </si>
  <si>
    <t xml:space="preserve"> - dimenzija: 1000x250x50mm</t>
  </si>
  <si>
    <t xml:space="preserve"> - barva: rdeča</t>
  </si>
  <si>
    <t>Dobava in montaža prefabriciranih betonskih vrtnih robnikov 50/1000</t>
  </si>
  <si>
    <t xml:space="preserve"> - barva: siva</t>
  </si>
  <si>
    <t>Obračun po količini kosov vgrajenih elementov, vključno z dobavo in montažo ter temeljenjem v posteljico iz pustega betona</t>
  </si>
  <si>
    <t>Vsi elementi morajo ustrezati veljavnim standardom in to izkazovati s certifikati, igrala morajo ustrezati zahtevam varnostnega standarda SIST EN1176, podlage pod njimi pa standardu SIST EN1177.</t>
  </si>
  <si>
    <t>Vse vrvi na elementih morajo biti v izvedbi Hrcules - z jeklenimi jedri in termično ovito sintetično prejo.</t>
  </si>
  <si>
    <t xml:space="preserve">Komercialna  imena in slike v popisu služijo lažjemu opisu estetskih, varnostnih, kakovostnih, dimenzijskih  in igralnih zahtev projektiranih igral in opreme. </t>
  </si>
  <si>
    <t>Ob ponudbi predložite prospekte ponujenih proizvodov in veljavne certifikate.</t>
  </si>
  <si>
    <t>Zahtevana garancija za naprave: 20 let na nosilno konstrukcijo, 2 leti na mobilne dele.</t>
  </si>
  <si>
    <t>Vse naprave morajo biti postavljena varno z upoštevanjem predpisanih varnostnih con po SIST EN1176, podlaga pod napravami pa mora ustrezati višini padca predpisani za posamezno igralo in varnostnim standardom (SIST EN1177), za vse varnostne podlage in naprave v času ponudbe  predložiti prospekt z dokazilom o skladnosti s tehničnimi zahtevami v projektantskem popisu del, tehničnem poročilu  in projektu, tudi certifikat o skladnosti  s standardom.</t>
  </si>
  <si>
    <t>Obračun po površini vgrajenega tlaka, vključno z dobavo in montažo.</t>
  </si>
  <si>
    <t>Dobava in polaganje zaključnega vodopropustnega atletskega poda v standardni barvi (zelena ali rdeča), debelina 13 mm, dvoslojno (SBR + sprej) kot npr. Conipur SP</t>
  </si>
  <si>
    <t>Dobava in montaža enoslojnega  drenažnega asfalta ca. 5 cm  na predhodno pripravljen utrjen tampon.</t>
  </si>
  <si>
    <t>Podlaga</t>
  </si>
  <si>
    <t>Označevanje v tlaku</t>
  </si>
  <si>
    <t>Obračun na tekoči meter izvedene grafike.</t>
  </si>
  <si>
    <t>Izris bele črte na atletski pod, širina črte 10cm, PU barva za športne tlake za zunanjo uporabo</t>
  </si>
  <si>
    <t>Atletski pod</t>
  </si>
  <si>
    <t>Zakoličba atletske steze</t>
  </si>
  <si>
    <t>Zakoličba</t>
  </si>
  <si>
    <t>Predela</t>
  </si>
  <si>
    <t>I. PREDPRIPRAVA</t>
  </si>
  <si>
    <t>II. ATLETSKA STEZA</t>
  </si>
  <si>
    <t>Atletska steza</t>
  </si>
  <si>
    <t>III. MOTORIK NAPRAVE IN URBANA OPREMA</t>
  </si>
  <si>
    <t>Naprave in oprema</t>
  </si>
  <si>
    <t>URBANA OPREMA</t>
  </si>
  <si>
    <t>B)</t>
  </si>
  <si>
    <t>A)</t>
  </si>
  <si>
    <t>SKUPAJ NAPRAVE</t>
  </si>
  <si>
    <t>IV. ZASADITEV</t>
  </si>
  <si>
    <t xml:space="preserve">
- asfaltni tlak A1, premer ∅ 4,60 m P= 16,00m², betonski robniki L=50cm (22 kosov), tampon;
- črte debeline d=10cm in  skupne dolžine L=20,0m, grafika po izbiri projektanta, barva za ceste, enokomponentna, akrilna, bela,  nanos z brizganjem, enakovredno kot Heliocryl HS 
basic z dodatkom kremečevaga peska za zagotavljanje protidrsnosti podlage.</t>
  </si>
  <si>
    <t>Projekt za izvedbo</t>
  </si>
  <si>
    <t xml:space="preserve">5 - "DOSEG"
</t>
  </si>
  <si>
    <t xml:space="preserve">6 - "PROSTI TEKAČ"
</t>
  </si>
  <si>
    <t xml:space="preserve">
asfaltni tlak A1,  ovalne oblike, P=18,20m², betonski robniki L=50cm (32 kosov), tampon;
črte debeline d=10cm in  skupne dolžine L=15,0m, grafika po izbiri projektanta
barva za ceste, enokomponentna, akrilna, bela,  nanos z brizganjem, enakovredno kot Heliocryl HS basic z dodatkom kremečevaga peska za zagotavljanje protidrsnosti podlage.
- črte debeline d=10cm in  skupne dolžine L=20,0m, grafika po izbiri projektanta, barva za ceste, enokomponentna, akrilna, bela,  nanos z brizganjem, enakovredno kot Heliocryl HS 
basic z dodatkom kremečevaga peska za zagotavljanje protidrsnosti podlage.
</t>
  </si>
  <si>
    <t xml:space="preserve">Predvideti temeljenje po navodilih dobavitelja.
Vsi jekleni deli so protikorozijsko zaščiteni in barvani RAL 7039!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</si>
  <si>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Dobava in montaža naprave za tekaško vadbo - enakovredno kot npr. Kompan KPX120</t>
  </si>
  <si>
    <t xml:space="preserve">7 - "DVIG NA DROGU"
</t>
  </si>
  <si>
    <t xml:space="preserve">Predvideti temeljenje po navodilih dobavitelja.
Vsi jekleni deli so protikorozijsko zaščiteni in barvani RAL 7039!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</si>
  <si>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 dvoslojna  brezšivne gumijaste varnostna podlaga G2 ovalne oblike  P=33,35m² kot npr. Playtop Nike Grind;
- pred začetkom del se izvede AB vrtni robnik po celotnem obsegu, L= 50cm (42 kosa),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t>
  </si>
  <si>
    <t>Dobava in montaža naprave za vadbo dviga na drogu - enakovredno kot npr. Kompan NAT807</t>
  </si>
  <si>
    <t>Predvideti temeljenje po navodilih dobavitelja.
Vsi jekleni deli so protikorozijsko zaščiteni in barvani RAL 7039!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t>
  </si>
  <si>
    <t>8 - "VRV"</t>
  </si>
  <si>
    <t>Naprava je vgrajena na kovinskem stebru in ima vgrajena tri vrtljiva kolesa z ročaji. Elementi so na napravo vgrajeni pod različnimi koti, naprava je v sivi in črni barvi, 
Predvideti temeljenje po navodilih dobavitelja.
Vsi jekleni deli so protikorozijsko zaščiteni in barvani RAL 7039!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t>
  </si>
  <si>
    <t>Dobava in montaža  motorične naprave za krepitev motorike rok. 
Vključno s tlakovanjem in predpripravo.
enakovredno kot npr. Benito JSA005D</t>
  </si>
  <si>
    <t>09 -ROKE -RAMENA</t>
  </si>
  <si>
    <t xml:space="preserve">10- "DVIG - NIZKI DOSEG"
</t>
  </si>
  <si>
    <t xml:space="preserve">Dobava in montaža 
Dobavi se in montira se leseni tunel. Tlorisna velikost tunela je 12,0m² Vstopna višina H1=243cm, izstopna višina H2=112cm.Nosilna konstrukcija iz FeZn škatlastih profilov 80x60mm. Skupna dložina L=55m'
Sekundarna konstrukcija iz okrogli FeZn cevi ∅40mm L=55m'.
Zavetrovanje v vertikalni in horizontalni smeri z jekenicami z natezniki.
Izvede temeljna AB plošča d=10cm (poraba betona 1,5m³, poraba jekla 100kg/m³).
Leseni okvirji se sidrajo v AB ploščo preko tipskih pocinkanih ležišč za lesene stebre.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</si>
  <si>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12 - "TUNEL"</t>
  </si>
  <si>
    <t>13 - ELASTIČNI TRAKOVI</t>
  </si>
  <si>
    <t xml:space="preserve">Dobava in montaža naprave za vadbo z elastičnimi trakovi - enakovredno kot npr. Kompan FAZ10100
</t>
  </si>
  <si>
    <t xml:space="preserve">asfaltni tlak A1,  ovalne in pravokotne oblike , P=26,50m², betonski robniki L=50cm (42 kosov), tampon;
črte debeline d=10cm in  skupne dolžine L=15,0m, grafika po izbiri projektanta
barva za ceste, enokomponentna, akrilna, bela,  nanos z brizganjem, enakovredno kot Heliocryl HS basic z dodatkom kremečevaga peska za zagotavljanje protidrsnosti podlage.
- črte debeline d=10cm in  skupne dolžine L=20,0m, grafika po izbiri projektanta, barva za ceste, enokomponentna, akrilna, bela,  nanos z brizganjem, enakovredno kot Heliocryl HS 
basic z dodatkom kremečevaga peska za zagotavljanje protidrsnosti podlage.
</t>
  </si>
  <si>
    <t>14 - MAGNETNE UTEŽI</t>
  </si>
  <si>
    <t xml:space="preserve">Dobava in montaža naprave za vadbo z magnetnimi utežmi - enakovredno kot npr. Kompan FAZ10200
</t>
  </si>
  <si>
    <t xml:space="preserve">asfaltni tlak A1,  ovalne in pravokotne oblike, P=15,00m², betonski robniki L=50cm (31 kosov), tampon;
črte debeline d=10cm in  skupne dolžine L=15,0m, grafika po izbiri projektanta
barva za ceste, enokomponentna, akrilna, bela,  nanos z brizganjem, enakovredno kot Heliocryl HS basic z dodatkom kremečevaga peska za zagotavljanje protidrsnosti podlage.
- črte debeline d=10cm in  skupne dolžine L=20,0m, grafika po izbiri projektanta, barva za ceste, enokomponentna, akrilna, bela,  nanos z brizganjem, enakovredno kot Heliocryl HS 
basic z dodatkom kremečevaga peska za zagotavljanje protidrsnosti podlage.
</t>
  </si>
  <si>
    <t>15 - "HLOD"</t>
  </si>
  <si>
    <t>Dobava in montaža  motorične naprave. 
 vključno s tlakovanjem in predpripravo enakovredno   kot npr. KOMPAN NRO830</t>
  </si>
  <si>
    <t>Dobava in montaža vteče se brvi. Brv je okrogla, ko hodimo po njej se vrti. Med stebri je napeljana vrv za lovljenje ravnotežja. Vrv je v vertikalne stebre je pritrjena z elementi, ki omogočajo vrtenje.
Vsi jekleni deli so protikorozijsko zaščiteni in barvani RAL 7039!
Predvideti točkovno temeljenje 2x  (š/d/g 40x40x80cm).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t>
  </si>
  <si>
    <t>16 - "SLALOM"</t>
  </si>
  <si>
    <t>Dobava in montaža  motorične naprave. 
 vključno s tlakovanjem in predpripravo enakovredno kot npr. KOMPAN NRO873</t>
  </si>
  <si>
    <t xml:space="preserve">Dobava in montaža pokončnih hlodov za tek med njimi. Hlodi so navpično vgrajeni v prst, visoki so do ca. 160 cm, v hlodih so kukalne luknje, 2x komplet (3 hlodi so 1 komplet).
Vsi jekleni deli so protikorozijsko zaščiteni in barvani RAL 7039!
Predvideti točkovno temeljenje 6x  (š/d/g 40x40x80cm).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</si>
  <si>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17 - "BOOTCAMP"</t>
  </si>
  <si>
    <t xml:space="preserve">Dobava in montaža naprave za vadbo po principu "bootcamp"- enakovredno kot npr. Kompan FST930
</t>
  </si>
  <si>
    <t xml:space="preserve"> - dvoslojna  brezšivne gumijaste varnostnapodlaga G2 krožne oblike P=48,0m² kot npr. Playtop Nike Grind;
- pred začetkom del se izvede AB vrtni robnik po celotnem obsegu, L= 50cm (53 kosa),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t>
  </si>
  <si>
    <t>18 - BRADLJA</t>
  </si>
  <si>
    <t xml:space="preserve">Dobava in montaža naprave za vadbo na bradlji - enakovredno kot npr. Kompan FSW201
</t>
  </si>
  <si>
    <t xml:space="preserve"> - dvoslojna  brezšivne gumijaste varnostna podlaga G2 krožne oblike  P=18,4m² kot npr. Playtop Nike Grind;
- pred začetkom del se izvede AB vrtni robnik po celotnem obsegu, L= 50cm (32 kosa),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t>
  </si>
  <si>
    <t>20 - NIHANJE IN ROTACIJA</t>
  </si>
  <si>
    <t xml:space="preserve">Dobava in montaža naprave za dvojno vadbo - nihanje na plošči ter rotacija na disku, opremljeno z ročaji enakovredno kot npr. Kompan FST222
</t>
  </si>
  <si>
    <t xml:space="preserve">asfaltni tlak A1,  ovalne oblike, P=18,20m², betonski robniki L=50cm (32 kosov), tampon;
črte debeline d=10cm in  skupne dolžine L=15,0m, grafika po izbiri projektanta
barva za ceste, enokomponentna, akrilna, bela,  nanos z brizganjem, enakovredno kot Heliocryl HS basic z dodatkom kremečevaga peska za zagotavljanje protidrsnosti podlage.
- črte debeline d=10cm in  skupne dolžine L=20,0m, grafika po izbiri projektanta, barva za ceste, enokomponentna, akrilna, bela,  nanos z brizganjem, enakovredno kot Heliocryl HS 
basic z dodatkom kremečevaga peska za zagotavljanje protidrsnosti podlage.
</t>
  </si>
  <si>
    <t>21 - VERTIKALNA VRV</t>
  </si>
  <si>
    <t xml:space="preserve">Dobava in montaža naprave za plezanje po vertikalni vrvi - enakovredno kot npr. Igrala Pozinek T195
</t>
  </si>
  <si>
    <t xml:space="preserve">- dvoslojna  brezšivne gumijaste varnostna podlaga G2 ovalne oblike  P=18,36m² kot npr. Playtop Nike Grind;
- pred začetkom del se izvede AB vrtni robnik po celotnem obsegu, L= 50cm (32 kosa),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t>
  </si>
  <si>
    <t>22 - HORIZONTALNA VRV</t>
  </si>
  <si>
    <t xml:space="preserve">Dobava in montaža naprave za vadbo na horizontalnih vrveh- enakovredno kot npr. Igrala Pozinek T 192-1
</t>
  </si>
  <si>
    <t xml:space="preserve">- dvoslojna  brezšivne gumijaste varnostna podlaga G2 krožne oblike P=30,36m² kot npr. Playtop Nike Grind;
- pred začetkom del se izvede AB vrtni robnik po celotnem obsegu, L= 50cm (42 kosa),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t>
  </si>
  <si>
    <t>23 - "PAJČEVINA"</t>
  </si>
  <si>
    <t xml:space="preserve">24 - "SURFER"
</t>
  </si>
  <si>
    <t xml:space="preserve">Dobava in montaža simulatorja deskanja. Plošča je pritrjena na mehanizem, ki si dopušča mehko gibanje. Mehanizem je kovinski z gumijastimi vložki, nastopna površina je iz moduliranega polietilena. Barva: zelena ali modra. vključno z varnostno podlago Playtop Nike Grind 4 cm 15 m2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</si>
  <si>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Dobava in montaža  motorične naprave
 vključno s tlakovanjem in predpripravo enakovredno kot npr. KOMPAN GXY935.</t>
  </si>
  <si>
    <t>25 - "SKOK -OMEJENI PRESKOKI"</t>
  </si>
  <si>
    <t>Dobava in montaža ravninske naprave, grafika zarisana na tlaku.</t>
  </si>
  <si>
    <t xml:space="preserve">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</si>
  <si>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 xml:space="preserve">- asfaltni tlak A1, polje organske oblike, P= 20,90m², betonski robniki L=50cm (37 kosov), tampon;
TLAK : -finalni sloj: asfalt, AC8 surf B 70/100 A5, deb. 3 cm        
-nosilni sloj: asfalt,  AC16 base B 50/70 A4, deb. 4 cm;
-tampon: TD 0/32 (drobljenec), deb. 30 cm;   
ROBNIK : -betonski vrtni robnik V5 50cm, dimenzija 50/23,1/5 , položen v pusti beton, zvezna izvedba;
- črte debeline d=10cm in  skupne dolžine L=30,0m, grafika po izbiri projektanta, barva za ceste, enokomponentna, akrilna, bela,  nanos z brizganjem, enakovredno kot Heliocryl HS basic z dodatkom kremečevaga peska za zagotavljanje protidrsnosti podlage.
</t>
  </si>
  <si>
    <t>26 - "CIK-CAK PRESKOKI"</t>
  </si>
  <si>
    <t xml:space="preserve">Ravninska naprava, zarisana polja na podlagi iz granulat iz reciklirane gume.
</t>
  </si>
  <si>
    <t xml:space="preserve">- dvoslojna  brezšivne gumijaste varnostna podlaga G2 dimenzije 452x120cm P= 11,50m², betonski robniki L=50cm (22 kosov), tampon;
- Spodnji sloj iz reciklirane gume granulat ca. 2 cm, zgornji sloj iz EPDM z dodatkom reciklata Nike Grind (reciklat podplatov Nike copat) granulata, skupna debelina 4 cm,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t>
  </si>
  <si>
    <t>27 - VAL</t>
  </si>
  <si>
    <t xml:space="preserve">Dobava in montaža gredi iz lesa rubinije na vzmeteh. Les rubinije brez ostankov lubja in beline.
Vsi jekleni deli so protikorozijsko zaščiteni in barvani RAL 7039!
Predvideti temeljenje po navodilih dobavitelja.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</si>
  <si>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Dobava in montaža  motorične naprave enakovredno kot npr, KOMPAN NRO827.
 vključno s tlakovanjem in predpripravo.</t>
  </si>
  <si>
    <t>29 - "SKOK- DIAGONALNI PRESKOKI"</t>
  </si>
  <si>
    <t>30 - "ZID"</t>
  </si>
  <si>
    <t xml:space="preserve">Dobava in montaža treh stebrov za namestitev gibljivega traku- enakovredno kot npr. Corocord 1591
</t>
  </si>
  <si>
    <t>Naprava je sestavljena iz treh (3) stebrov višine 1m, vroče cinkano jeklo. Alumnijasti obroči.
-3 trakovi za slack line z napenjalci
1) 20m
2) 15m
3) 10m
Predvideti temeljenje po navodilih dobavitelja:
3x 140x140x70cm
Vsi jekleni deli so protikorozijsko zaščiteni in barvani RAL 7039!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t>
  </si>
  <si>
    <t xml:space="preserve">- dvoslojna  brezšivne gumijaste varnostna podlaga G2 organske oblike  P=77,9m² kot npr. Playtop Nike Grind;
- pred začetkom del se izvede AB vrtni robnik po celotnem obsegu, L= 50cm (82 kosa),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t>
  </si>
  <si>
    <t xml:space="preserve">
- asfaltni tlak A1, dim 637x340cm   P=19,2m², betonski robniki L=50cm (33 kosa), tampon;
- črte debeline d=10cm in  skupne dolžine L=20,0m, grafika po izbiri projektanta, barva za ceste, enokomponentna, akrilna, bela,  nanos z brizganjem, enakovredno kot Heliocryl HS 
basic z dodatkom kremečevaga peska za zagotavljanje protidrsnosti podlage.
</t>
  </si>
  <si>
    <t>33- SENCE</t>
  </si>
  <si>
    <t>32 - "SLACK LINE"</t>
  </si>
  <si>
    <t xml:space="preserve">34 - "SPIRALA 2"
</t>
  </si>
  <si>
    <t>31 - "RAVNOTEŽNE DESKE"</t>
  </si>
  <si>
    <t>36 - "KLOP A"</t>
  </si>
  <si>
    <t>37 - "KLOP B"</t>
  </si>
  <si>
    <t>C)</t>
  </si>
  <si>
    <t>IGRALA</t>
  </si>
  <si>
    <t>P1 - "STOLP Z MREŽO"</t>
  </si>
  <si>
    <t>- dvoslojna  brezšivne gumijaste varnostna podlaga G2 organske oblike  P=58,3m² kot npr. Playtop Nike Grind;
- pred začetkom del se izvede AB vrtni robnik po celotnem obsegu, L= 50cm (64 kosa),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t>
  </si>
  <si>
    <t xml:space="preserve">Dobava in montaža zunanjega igrala za otroke enakovredno kot npr. Kompan NRO2006 </t>
  </si>
  <si>
    <t>P2 - "PREVESNA GUGALNICA"</t>
  </si>
  <si>
    <t>Dobava in montaža zunanjega igrala za otroke enakovredno kot npr. Kompan NRO106</t>
  </si>
  <si>
    <t xml:space="preserve">- dvoslojna  brezšivne gumijaste varnostna podlaga G2 krožne oblike P=25,8m² kot npr. Playtop Nike Grind;
- pred začetkom del se izvede AB vrtni robnik po celotnem obsegu, L= 50cm (40 kosa),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t>
  </si>
  <si>
    <t>P3 - "LADJICA PESKOVNIK"</t>
  </si>
  <si>
    <t>Dobava in montaža zunanjega igrala za otroke enakovredno kot npr. Kompan NRO529</t>
  </si>
  <si>
    <t>Vključno z mivko za igralo v količini 1m3. Mivka po standardu SIST EN 1176-1, brez kremečevega peska (Si02) in ustreznim pregrinajlom.</t>
  </si>
  <si>
    <t>- asfaltni tlak A1,  P= 33,50m², betonski robniki L=50cm (44 kosov), tampon;
TLAK : -finalni sloj: asfalt, AC8 surf B 70/100 A5, deb. 3 cm        
-nosilni sloj: asfalt,  AC16 base B 50/70 A4, deb. 4 cm;
-tampon: TD 0/32 (drobljenec), deb. 30 cm;   
ROBNIK (44 kosov): -betonski vrtni robnik V5 50cm, dimenzija 50/23,1/5 , položen v pusti beton, zvezna izvedba;
- črte debeline d=10cm in  skupne dolžine L=20,0m, grafika po izbiri projektanta, barva za ceste, enokomponentna, akrilna, bela,  nanos z brizganjem, enakovredno kot Heliocryl HS 
basic z dodatkom kremečevaga peska za zagotavljanje protidrsnosti podlage.</t>
  </si>
  <si>
    <t>P4 - "DVOJNA GUGALNICA"</t>
  </si>
  <si>
    <t>Dobava in montaža zunanjega igrala za otroke enakovredno kot npr. Kompan NRO904</t>
  </si>
  <si>
    <t>- dvoslojna  brezšivne gumijaste varnostna podlaga G2 krožne oblike P=56,3m² kot npr. Playtop Nike Grind;
- pred začetkom del se izvede AB vrtni robnik po celotnem obsegu, L= 50cm (64 kosa),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t>
  </si>
  <si>
    <t>P5 -  GUGALNICA "GNEZDO"</t>
  </si>
  <si>
    <t>Dobava in montaža zunanjega igrala za otroke enakovredno kot npr. Kompan NRO906-1101</t>
  </si>
  <si>
    <t>- dvoslojna  brezšivne gumijaste varnostna podlaga G2 ovalne in paravokotne oblike  P=50,1m² kot npr. Playtop Nike Grind;
- pred začetkom del se izvede AB vrtni robnik po celotnem obsegu, L= 50cm (62 kosa),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t>
  </si>
  <si>
    <t>P6 -  GUGALNICA "MULA"</t>
  </si>
  <si>
    <t>Dobava in montaža zunanjega igrala za otroke enakovredno kot npr. Kompan NRO101</t>
  </si>
  <si>
    <t xml:space="preserve">- dvoslojna  brezšivne gumijaste varnostna podlaga G2 ovalne oblike P=14,5m² kot npr. Playtop Nike Grind;
- pred začetkom del se izvede AB vrtni robnik po celotnem obsegu, L= 50cm (28 kosa), tampon;
Dobavi se in položi dvoslojna  brezšivna gumijasta podlaga Spodnji sloj iz reciklirane gume granulat ca. 2 cm, zgornji sloj iz EPDM z dodatkom reciklata Nike Grind (reciklat podplatov Nike copat) granulata, skupna debelina 4 ce,  barva po izboru projektanta po barvni karti proizvajalca, kot npr. Playtop Nike Grind. Predhodno pripraviti prepustno  utrjeno peščeno posteljico.
- črte debeline d=10cm in  skupne dolžine L=20,0m, grafika po izbiri projektanta, barva za ceste, enokomponentna, akrilna, bela,  nanos z brizganjem, enakovredno kot Heliocryl HS 
basic z dodatkom kremečevaga peska za zagotavljanje protidrsnosti podlage.
</t>
  </si>
  <si>
    <t>SKUPAJ KLOPI</t>
  </si>
  <si>
    <t>SKUPAJ IGRALA</t>
  </si>
  <si>
    <t>sprememba, oktober 2017</t>
  </si>
  <si>
    <t>Dobava in montaža samostoječe plezalne stene enakovredno kot npr. Climb Up vključno s predpripravo, temeljenjem in izvedbo varnostne podlage.</t>
  </si>
  <si>
    <t>- temeljeno po navodilih dobavitelja, poraba betona 6,5m³, poraba armaturnega jekla 100kg/m³ betona.
- jeklena podkonstrukcija, palice in navojne palice, ocenjena poraba jekla 1500kg
-obloga: modularne kompozitne plošče s pripravljenimi izvrtinami za plezalne oprimke, aluminijasti profili za povezovanje, skupaj površina 90m2
-oprimki: klasični, različnih oblik in velikosti, večbarvni, skupaj s pritrdilnim materialom, 380kosov
-podlaga: dobavi se in položi nasutje rečnega proda 4-8mm v velikosti 122m2 (globine 30cm).
Izvede se rob iz betonskih robniki L=50cm (80kosov).
Predhodno pripraviti prepustno  utrjeno peščeno posteljico.</t>
  </si>
  <si>
    <t xml:space="preserve">dimenzije š/d/v 7,62x8,20x4,35m
</t>
  </si>
  <si>
    <t xml:space="preserve">38 - "BALVAN"
</t>
  </si>
  <si>
    <t xml:space="preserve">leseni stebri različnih višin (160-240cm) premere ∅20cm z obojestranskimi kovinskimi cevmi (8x cev fi40mm L=100cm) za nalaganje žog ali podobnih lažjih predmetov.
Vsi leseni deli so iz termično obdelanega lesa iglavce in so globinsko impregnirani.
Hlodi se vijačijo preko jeklenih križev s sidrno ploščico. Ploščica 40x40cm, 4 vijaki M16, križ iz pločevine d=8mm in višine 40cm, 4 navojni vijaki M16. 
Vsi jekleni elementi so protikorozijsko zaščiteni in barvani RAL 7039.
Predvideti točkovno temeljenje 5x  (š/d/g 40x40x80cm).
Element mora imati dokazilo o skladnosti igral s standardom SIT-EN 1176. Za izkazovanje skladnosti s standardi se uporablja certifikat, ki ga izstavi ustrezno usposobljena institucija. Drug dokument, ki potrjuje skladnost s standardom, je lahko testno poročilo, ki ga izda proizvajalec ali zunanja neodvisna ustanova (npr. akreditirani laboratorij)
</t>
  </si>
  <si>
    <t>Pridobitev ocene varnosti športno-rekreacijskega objekta iz strani usposobljenega in pooblaščenega preglednika</t>
  </si>
  <si>
    <t>KONČNI PREGLED PO ZAKLJUČKU DEL</t>
  </si>
  <si>
    <t>D)</t>
  </si>
  <si>
    <t xml:space="preserve">MOTORIČNI PARK </t>
  </si>
  <si>
    <t xml:space="preserve">Motorični park </t>
  </si>
</sst>
</file>

<file path=xl/styles.xml><?xml version="1.0" encoding="utf-8"?>
<styleSheet xmlns="http://schemas.openxmlformats.org/spreadsheetml/2006/main">
  <numFmts count="22">
    <numFmt numFmtId="43" formatCode="_-* #,##0.00\ _€_-;\-* #,##0.00\ _€_-;_-* &quot;-&quot;??\ _€_-;_-@_-"/>
    <numFmt numFmtId="164" formatCode="#,##0.00\ &quot;SIT&quot;;\-#,##0.00\ &quot;SIT&quot;"/>
    <numFmt numFmtId="165" formatCode="_-* #,##0.00\ &quot;SIT&quot;_-;\-* #,##0.00\ &quot;SIT&quot;_-;_-* &quot;-&quot;??\ &quot;SIT&quot;_-;_-@_-"/>
    <numFmt numFmtId="166" formatCode="_-* #,##0.00\ _S_I_T_-;\-* #,##0.00\ _S_I_T_-;_-* &quot;-&quot;??\ _S_I_T_-;_-@_-"/>
    <numFmt numFmtId="167" formatCode="_ * #,##0.00_-\ _S_L_T_ ;_ * #,##0.00\-\ _S_L_T_ ;_ * &quot;-&quot;??_-\ _S_L_T_ ;_ @_ "/>
    <numFmt numFmtId="168" formatCode="&quot;$&quot;#,##0.00_);[Red]\(&quot;$&quot;#,##0.00\)"/>
    <numFmt numFmtId="169" formatCode="_(&quot;$&quot;* #,##0_);_(&quot;$&quot;* \(#,##0\);_(&quot;$&quot;* &quot;-&quot;_);_(@_)"/>
    <numFmt numFmtId="170" formatCode="_(* #,##0_);_(* \(#,##0\);_(* &quot;-&quot;_);_(@_)"/>
    <numFmt numFmtId="171" formatCode="_(&quot;$&quot;* #,##0.00_);_(&quot;$&quot;* \(#,##0.00\);_(&quot;$&quot;* &quot;-&quot;??_);_(@_)"/>
    <numFmt numFmtId="172" formatCode="_(* #,##0.00_);_(* \(#,##0.00\);_(* &quot;-&quot;??_);_(@_)"/>
    <numFmt numFmtId="173" formatCode="#,##0.00\ [$€-40B]"/>
    <numFmt numFmtId="174" formatCode="#,#00"/>
    <numFmt numFmtId="175" formatCode="#,"/>
    <numFmt numFmtId="176" formatCode="m\o\n\th\ d\,\ yyyy"/>
    <numFmt numFmtId="177" formatCode="\$#,##0\ ;\(\$#,##0\)"/>
    <numFmt numFmtId="178" formatCode="&quot;L.&quot;\ #,##0;[Red]\-&quot;L.&quot;\ #,##0"/>
    <numFmt numFmtId="179" formatCode="_-* #,##0.00&quot; SIT&quot;_-;\-* #,##0.00&quot; SIT&quot;_-;_-* \-??&quot; SIT&quot;_-;_-@_-"/>
    <numFmt numFmtId="180" formatCode="General_)"/>
    <numFmt numFmtId="181" formatCode="#,##0.00\ &quot;€&quot;"/>
    <numFmt numFmtId="182" formatCode="&quot;SIT&quot;#,##0_);\(&quot;SIT&quot;#,##0\)"/>
    <numFmt numFmtId="183" formatCode="mmmm\ d\,\ yyyy"/>
    <numFmt numFmtId="184" formatCode="#,##0.00&quot; &quot;[$€-424];[Red]&quot;-&quot;#,##0.00&quot; &quot;[$€-424]"/>
  </numFmts>
  <fonts count="70">
    <font>
      <sz val="10"/>
      <name val="Arial CE"/>
      <charset val="238"/>
    </font>
    <font>
      <sz val="11"/>
      <color theme="1"/>
      <name val="Calibri"/>
      <family val="2"/>
      <charset val="238"/>
      <scheme val="minor"/>
    </font>
    <font>
      <sz val="10"/>
      <name val="Arial CE"/>
      <charset val="238"/>
    </font>
    <font>
      <sz val="8"/>
      <name val="Arial CE"/>
      <charset val="238"/>
    </font>
    <font>
      <sz val="10"/>
      <name val="Arial"/>
      <family val="2"/>
      <charset val="238"/>
    </font>
    <font>
      <sz val="10"/>
      <name val="Arial CE"/>
      <family val="2"/>
      <charset val="238"/>
    </font>
    <font>
      <b/>
      <sz val="10"/>
      <name val="Arial CE"/>
      <charset val="238"/>
    </font>
    <font>
      <sz val="10"/>
      <name val="Arial CE"/>
      <charset val="238"/>
    </font>
    <font>
      <b/>
      <sz val="10"/>
      <name val="Arial"/>
      <family val="2"/>
      <charset val="238"/>
    </font>
    <font>
      <sz val="10"/>
      <name val="Arial"/>
      <family val="2"/>
    </font>
    <font>
      <sz val="11"/>
      <color indexed="8"/>
      <name val="Calibri"/>
      <family val="2"/>
      <charset val="238"/>
    </font>
    <font>
      <sz val="10"/>
      <color indexed="10"/>
      <name val="Arial"/>
      <family val="2"/>
      <charset val="238"/>
    </font>
    <font>
      <sz val="10"/>
      <color indexed="8"/>
      <name val="Arial"/>
      <family val="2"/>
      <charset val="238"/>
    </font>
    <font>
      <b/>
      <sz val="18"/>
      <color indexed="56"/>
      <name val="Cambria"/>
      <family val="2"/>
      <charset val="238"/>
    </font>
    <font>
      <sz val="11"/>
      <color indexed="9"/>
      <name val="Calibri"/>
      <family val="2"/>
      <charset val="238"/>
    </font>
    <font>
      <sz val="11"/>
      <color indexed="17"/>
      <name val="Calibri"/>
      <family val="2"/>
      <charset val="238"/>
    </font>
    <font>
      <b/>
      <sz val="11"/>
      <color indexed="63"/>
      <name val="Calibri"/>
      <family val="2"/>
      <charset val="238"/>
    </font>
    <font>
      <sz val="11"/>
      <color indexed="10"/>
      <name val="Calibri"/>
      <family val="2"/>
      <charset val="238"/>
    </font>
    <font>
      <sz val="9"/>
      <name val="Futura Prins"/>
      <charset val="238"/>
    </font>
    <font>
      <sz val="9"/>
      <name val="Futura Prins"/>
    </font>
    <font>
      <u/>
      <sz val="10"/>
      <color indexed="12"/>
      <name val="MS Sans Serif"/>
      <family val="2"/>
    </font>
    <font>
      <sz val="10"/>
      <name val="MS Sans Serif"/>
      <family val="2"/>
    </font>
    <font>
      <sz val="11"/>
      <name val="Futura Prins"/>
    </font>
    <font>
      <sz val="9"/>
      <name val="Courier New CE"/>
      <family val="3"/>
      <charset val="238"/>
    </font>
    <font>
      <sz val="12"/>
      <name val="Courier"/>
      <family val="1"/>
      <charset val="238"/>
    </font>
    <font>
      <sz val="10"/>
      <color indexed="8"/>
      <name val="Arial CE"/>
      <family val="2"/>
      <charset val="238"/>
    </font>
    <font>
      <sz val="1"/>
      <color indexed="8"/>
      <name val="Courier"/>
      <family val="1"/>
      <charset val="238"/>
    </font>
    <font>
      <b/>
      <sz val="18"/>
      <color indexed="24"/>
      <name val="Helvetica"/>
      <family val="2"/>
    </font>
    <font>
      <b/>
      <sz val="12"/>
      <color indexed="24"/>
      <name val="Helvetica"/>
      <family val="2"/>
    </font>
    <font>
      <b/>
      <sz val="1"/>
      <color indexed="8"/>
      <name val="Courier"/>
      <family val="1"/>
      <charset val="238"/>
    </font>
    <font>
      <sz val="10"/>
      <color indexed="8"/>
      <name val="MS Sans Serif"/>
      <family val="2"/>
      <charset val="238"/>
    </font>
    <font>
      <sz val="10"/>
      <name val="MS Sans Serif"/>
      <family val="2"/>
      <charset val="238"/>
    </font>
    <font>
      <sz val="11"/>
      <name val="Times New Roman"/>
      <family val="1"/>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8"/>
      <name val="Calibri"/>
      <family val="2"/>
      <charset val="238"/>
    </font>
    <font>
      <sz val="10"/>
      <name val="Times New Roman"/>
      <family val="1"/>
      <charset val="238"/>
    </font>
    <font>
      <b/>
      <sz val="12"/>
      <name val="Arial"/>
      <family val="2"/>
      <charset val="238"/>
    </font>
    <font>
      <sz val="10"/>
      <color indexed="8"/>
      <name val="Cambria"/>
      <family val="1"/>
      <charset val="238"/>
    </font>
    <font>
      <sz val="11"/>
      <name val="Arial Narrow CE"/>
      <charset val="238"/>
    </font>
    <font>
      <sz val="10"/>
      <name val="Courier"/>
      <family val="1"/>
      <charset val="238"/>
    </font>
    <font>
      <sz val="11"/>
      <color indexed="8"/>
      <name val="Calibri"/>
      <family val="2"/>
    </font>
    <font>
      <b/>
      <sz val="18"/>
      <name val="Arial"/>
      <family val="2"/>
      <charset val="238"/>
    </font>
    <font>
      <sz val="11"/>
      <color theme="1"/>
      <name val="Calibri"/>
      <family val="2"/>
      <charset val="238"/>
      <scheme val="minor"/>
    </font>
    <font>
      <b/>
      <i/>
      <sz val="16"/>
      <color theme="1"/>
      <name val="Arial1"/>
      <charset val="238"/>
    </font>
    <font>
      <b/>
      <sz val="12"/>
      <color rgb="FF000000"/>
      <name val="SSPalatino"/>
      <charset val="238"/>
    </font>
    <font>
      <b/>
      <i/>
      <u/>
      <sz val="11"/>
      <color theme="1"/>
      <name val="Arial1"/>
      <charset val="238"/>
    </font>
    <font>
      <b/>
      <sz val="10"/>
      <name val="Calibri"/>
      <family val="2"/>
      <charset val="238"/>
      <scheme val="minor"/>
    </font>
    <font>
      <sz val="10"/>
      <name val="Calibri"/>
      <family val="2"/>
      <charset val="238"/>
      <scheme val="minor"/>
    </font>
    <font>
      <sz val="8"/>
      <name val="Calibri"/>
      <family val="2"/>
      <charset val="238"/>
      <scheme val="minor"/>
    </font>
    <font>
      <b/>
      <sz val="18"/>
      <name val="Calibri"/>
      <family val="2"/>
      <charset val="238"/>
      <scheme val="minor"/>
    </font>
    <font>
      <b/>
      <sz val="22"/>
      <name val="Calibri"/>
      <family val="2"/>
      <charset val="238"/>
      <scheme val="minor"/>
    </font>
    <font>
      <i/>
      <sz val="10"/>
      <name val="Calibri"/>
      <family val="2"/>
      <charset val="238"/>
      <scheme val="minor"/>
    </font>
    <font>
      <b/>
      <i/>
      <sz val="10"/>
      <name val="Calibri"/>
      <family val="2"/>
      <charset val="238"/>
      <scheme val="minor"/>
    </font>
    <font>
      <u/>
      <sz val="10"/>
      <name val="Calibri"/>
      <family val="2"/>
      <charset val="238"/>
      <scheme val="minor"/>
    </font>
    <font>
      <sz val="12"/>
      <name val="Calibri"/>
      <family val="2"/>
      <charset val="238"/>
    </font>
    <font>
      <sz val="11"/>
      <name val="Calibri"/>
      <family val="2"/>
      <scheme val="minor"/>
    </font>
    <font>
      <b/>
      <sz val="10"/>
      <name val="Calibri"/>
      <family val="2"/>
      <scheme val="minor"/>
    </font>
    <font>
      <sz val="10"/>
      <name val="Calibri"/>
      <family val="2"/>
      <scheme val="minor"/>
    </font>
    <font>
      <sz val="10"/>
      <name val="Calibri"/>
      <family val="2"/>
    </font>
    <font>
      <sz val="11"/>
      <name val="Calibri"/>
      <family val="2"/>
    </font>
    <font>
      <b/>
      <sz val="10"/>
      <name val="Calibri"/>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6" tint="0.59999389629810485"/>
        <bgColor indexed="64"/>
      </patternFill>
    </fill>
    <fill>
      <patternFill patternType="solid">
        <fgColor theme="9" tint="0.79998168889431442"/>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double">
        <color indexed="64"/>
      </left>
      <right style="double">
        <color indexed="64"/>
      </right>
      <top style="double">
        <color indexed="64"/>
      </top>
      <bottom style="double">
        <color indexed="64"/>
      </bottom>
      <diagonal/>
    </border>
    <border>
      <left/>
      <right/>
      <top style="thin">
        <color indexed="62"/>
      </top>
      <bottom style="double">
        <color indexed="62"/>
      </bottom>
      <diagonal/>
    </border>
    <border>
      <left/>
      <right/>
      <top style="double">
        <color indexed="64"/>
      </top>
      <bottom/>
      <diagonal/>
    </border>
    <border>
      <left/>
      <right/>
      <top/>
      <bottom style="thin">
        <color indexed="64"/>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4">
    <xf numFmtId="0" fontId="0" fillId="0" borderId="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43" fontId="24" fillId="0" borderId="0" applyFont="0" applyFill="0" applyBorder="0" applyAlignment="0" applyProtection="0"/>
    <xf numFmtId="166" fontId="4" fillId="0" borderId="0" applyFont="0" applyFill="0" applyBorder="0" applyAlignment="0" applyProtection="0"/>
    <xf numFmtId="166" fontId="7" fillId="0" borderId="0" applyFont="0" applyFill="0" applyBorder="0" applyAlignment="0" applyProtection="0"/>
    <xf numFmtId="3" fontId="25" fillId="0" borderId="0" applyFont="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177" fontId="25" fillId="0" borderId="0" applyFont="0" applyFill="0" applyBorder="0" applyAlignment="0" applyProtection="0"/>
    <xf numFmtId="182" fontId="4" fillId="0" borderId="0" applyFill="0" applyBorder="0" applyAlignment="0" applyProtection="0"/>
    <xf numFmtId="182" fontId="4" fillId="0" borderId="0" applyFill="0" applyBorder="0" applyAlignment="0" applyProtection="0"/>
    <xf numFmtId="182" fontId="4" fillId="0" borderId="0" applyFill="0" applyBorder="0" applyAlignment="0" applyProtection="0"/>
    <xf numFmtId="176" fontId="26" fillId="0" borderId="0">
      <protection locked="0"/>
    </xf>
    <xf numFmtId="183" fontId="4" fillId="0" borderId="0" applyFill="0" applyBorder="0" applyAlignment="0" applyProtection="0"/>
    <xf numFmtId="183" fontId="4" fillId="0" borderId="0" applyFill="0" applyBorder="0" applyAlignment="0" applyProtection="0"/>
    <xf numFmtId="183" fontId="4" fillId="0" borderId="0" applyFill="0" applyBorder="0" applyAlignment="0" applyProtection="0"/>
    <xf numFmtId="169" fontId="9" fillId="0" borderId="0" applyFont="0" applyFill="0" applyBorder="0" applyAlignment="0" applyProtection="0"/>
    <xf numFmtId="171" fontId="9" fillId="0" borderId="0" applyFont="0" applyFill="0" applyBorder="0" applyAlignment="0" applyProtection="0"/>
    <xf numFmtId="170" fontId="12" fillId="0" borderId="0" applyFont="0" applyFill="0" applyBorder="0" applyAlignment="0" applyProtection="0"/>
    <xf numFmtId="172" fontId="12" fillId="0" borderId="0" applyFont="0" applyFill="0" applyBorder="0" applyAlignment="0" applyProtection="0"/>
    <xf numFmtId="0" fontId="15" fillId="4" borderId="0" applyNumberFormat="0" applyBorder="0" applyAlignment="0" applyProtection="0"/>
    <xf numFmtId="0" fontId="15" fillId="4" borderId="0" applyNumberFormat="0" applyBorder="0" applyAlignment="0" applyProtection="0"/>
    <xf numFmtId="0" fontId="18" fillId="0" borderId="3" applyAlignment="0"/>
    <xf numFmtId="0" fontId="19" fillId="0" borderId="3" applyAlignment="0"/>
    <xf numFmtId="0" fontId="19" fillId="0" borderId="3">
      <alignment vertical="top" wrapText="1"/>
    </xf>
    <xf numFmtId="0" fontId="23" fillId="0" borderId="0"/>
    <xf numFmtId="0" fontId="49" fillId="0" borderId="0"/>
    <xf numFmtId="174" fontId="26" fillId="0" borderId="0">
      <protection locked="0"/>
    </xf>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4" fontId="7" fillId="0" borderId="0" applyNumberFormat="0"/>
    <xf numFmtId="4" fontId="4" fillId="0" borderId="0" applyNumberFormat="0"/>
    <xf numFmtId="0" fontId="52" fillId="0" borderId="0">
      <alignment horizontal="center"/>
    </xf>
    <xf numFmtId="0" fontId="27"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28"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175" fontId="29" fillId="0" borderId="0">
      <protection locked="0"/>
    </xf>
    <xf numFmtId="0" fontId="52" fillId="0" borderId="0">
      <alignment horizontal="center" textRotation="90"/>
    </xf>
    <xf numFmtId="175" fontId="29" fillId="0" borderId="0">
      <protection locked="0"/>
    </xf>
    <xf numFmtId="0" fontId="20" fillId="0" borderId="0" applyNumberFormat="0" applyFill="0" applyBorder="0" applyAlignment="0" applyProtection="0">
      <alignment vertical="top"/>
      <protection locked="0"/>
    </xf>
    <xf numFmtId="0" fontId="16" fillId="20" borderId="7" applyNumberFormat="0" applyAlignment="0" applyProtection="0"/>
    <xf numFmtId="0" fontId="16" fillId="20" borderId="7" applyNumberFormat="0" applyAlignment="0" applyProtection="0"/>
    <xf numFmtId="0" fontId="13" fillId="0" borderId="0" applyNumberFormat="0" applyFill="0" applyBorder="0" applyAlignment="0" applyProtection="0"/>
    <xf numFmtId="0" fontId="37" fillId="0" borderId="4" applyNumberFormat="0" applyFill="0" applyAlignment="0" applyProtection="0"/>
    <xf numFmtId="0" fontId="38" fillId="0" borderId="5" applyNumberFormat="0" applyFill="0" applyAlignment="0" applyProtection="0"/>
    <xf numFmtId="0" fontId="39" fillId="0" borderId="6" applyNumberFormat="0" applyFill="0" applyAlignment="0" applyProtection="0"/>
    <xf numFmtId="0" fontId="39" fillId="0" borderId="0" applyNumberFormat="0" applyFill="0" applyBorder="0" applyAlignment="0" applyProtection="0"/>
    <xf numFmtId="0" fontId="13" fillId="0" borderId="0" applyNumberFormat="0" applyFill="0" applyBorder="0" applyAlignment="0" applyProtection="0"/>
    <xf numFmtId="0" fontId="53" fillId="0" borderId="0"/>
    <xf numFmtId="0" fontId="4" fillId="0" borderId="0"/>
    <xf numFmtId="0" fontId="4" fillId="0" borderId="0"/>
    <xf numFmtId="0" fontId="4" fillId="0" borderId="0"/>
    <xf numFmtId="0" fontId="9" fillId="0" borderId="0"/>
    <xf numFmtId="0" fontId="9" fillId="0" borderId="0"/>
    <xf numFmtId="0" fontId="7" fillId="0" borderId="0"/>
    <xf numFmtId="0" fontId="4" fillId="0" borderId="0"/>
    <xf numFmtId="0" fontId="7" fillId="0" borderId="0"/>
    <xf numFmtId="0" fontId="7" fillId="0" borderId="0"/>
    <xf numFmtId="0" fontId="4" fillId="0" borderId="0"/>
    <xf numFmtId="0" fontId="47" fillId="0" borderId="0"/>
    <xf numFmtId="0" fontId="21" fillId="0" borderId="0">
      <alignment vertical="top"/>
    </xf>
    <xf numFmtId="0" fontId="4" fillId="0" borderId="0"/>
    <xf numFmtId="0" fontId="7"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9" fillId="0" borderId="0"/>
    <xf numFmtId="0" fontId="4" fillId="0" borderId="0"/>
    <xf numFmtId="0" fontId="44" fillId="0" borderId="0"/>
    <xf numFmtId="0" fontId="4" fillId="0" borderId="0"/>
    <xf numFmtId="0" fontId="5"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2" fillId="22" borderId="0" applyNumberFormat="0" applyBorder="0" applyAlignment="0" applyProtection="0"/>
    <xf numFmtId="180" fontId="48" fillId="0" borderId="0"/>
    <xf numFmtId="0" fontId="4" fillId="0" borderId="0"/>
    <xf numFmtId="0" fontId="4" fillId="0" borderId="0"/>
    <xf numFmtId="0" fontId="5" fillId="0" borderId="0"/>
    <xf numFmtId="0" fontId="7" fillId="0" borderId="0"/>
    <xf numFmtId="0" fontId="4" fillId="0" borderId="0"/>
    <xf numFmtId="0" fontId="51" fillId="0" borderId="0"/>
    <xf numFmtId="0" fontId="9" fillId="0" borderId="0"/>
    <xf numFmtId="0" fontId="24" fillId="0" borderId="0"/>
    <xf numFmtId="9" fontId="4" fillId="0" borderId="0" applyFont="0" applyFill="0" applyBorder="0" applyAlignment="0" applyProtection="0"/>
    <xf numFmtId="9" fontId="4" fillId="0" borderId="0" applyFont="0" applyFill="0" applyBorder="0" applyAlignment="0" applyProtection="0"/>
    <xf numFmtId="0" fontId="46" fillId="0" borderId="0">
      <alignment vertical="top" wrapText="1"/>
    </xf>
    <xf numFmtId="0" fontId="7" fillId="23" borderId="9" applyNumberFormat="0" applyFont="0" applyAlignment="0" applyProtection="0"/>
    <xf numFmtId="0" fontId="17" fillId="0" borderId="0" applyNumberFormat="0" applyFill="0" applyBorder="0" applyAlignment="0" applyProtection="0"/>
    <xf numFmtId="0" fontId="17" fillId="0" borderId="0" applyNumberFormat="0" applyFill="0" applyBorder="0" applyAlignment="0" applyProtection="0"/>
    <xf numFmtId="9" fontId="4" fillId="0" borderId="0" applyFont="0" applyFill="0" applyBorder="0" applyAlignment="0" applyProtection="0"/>
    <xf numFmtId="0" fontId="36" fillId="0" borderId="0" applyNumberFormat="0" applyFill="0" applyBorder="0" applyAlignment="0" applyProtection="0"/>
    <xf numFmtId="0" fontId="32" fillId="0" borderId="0" applyFill="0">
      <alignment vertical="top" wrapText="1"/>
    </xf>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41" fillId="0" borderId="8" applyNumberFormat="0" applyFill="0" applyAlignment="0" applyProtection="0"/>
    <xf numFmtId="0" fontId="35" fillId="21" borderId="2" applyNumberFormat="0" applyAlignment="0" applyProtection="0"/>
    <xf numFmtId="49" fontId="22" fillId="24" borderId="10">
      <alignment horizontal="center" vertical="top" wrapText="1"/>
    </xf>
    <xf numFmtId="0" fontId="34" fillId="20" borderId="1" applyNumberFormat="0" applyAlignment="0" applyProtection="0"/>
    <xf numFmtId="0" fontId="54" fillId="0" borderId="0"/>
    <xf numFmtId="184" fontId="54" fillId="0" borderId="0"/>
    <xf numFmtId="0" fontId="33" fillId="3" borderId="0" applyNumberFormat="0" applyBorder="0" applyAlignment="0" applyProtection="0"/>
    <xf numFmtId="0" fontId="5" fillId="0" borderId="0"/>
    <xf numFmtId="0" fontId="30" fillId="0" borderId="0"/>
    <xf numFmtId="0" fontId="4" fillId="0" borderId="12" applyNumberFormat="0" applyFill="0" applyAlignment="0" applyProtection="0"/>
    <xf numFmtId="0" fontId="4" fillId="0" borderId="12" applyNumberFormat="0" applyFill="0" applyAlignment="0" applyProtection="0"/>
    <xf numFmtId="0" fontId="4" fillId="0" borderId="12" applyNumberFormat="0" applyFill="0" applyAlignment="0" applyProtection="0"/>
    <xf numFmtId="178" fontId="31" fillId="0" borderId="0" applyFont="0" applyFill="0" applyBorder="0" applyAlignment="0" applyProtection="0"/>
    <xf numFmtId="168" fontId="21" fillId="0" borderId="0" applyFont="0" applyFill="0" applyBorder="0" applyAlignment="0" applyProtection="0"/>
    <xf numFmtId="17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0" fontId="21"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ill="0" applyBorder="0" applyAlignment="0" applyProtection="0"/>
    <xf numFmtId="167" fontId="4" fillId="0" borderId="0" applyFont="0" applyFill="0" applyBorder="0" applyAlignment="0" applyProtection="0"/>
    <xf numFmtId="0" fontId="40" fillId="7" borderId="1" applyNumberFormat="0" applyAlignment="0" applyProtection="0"/>
    <xf numFmtId="0" fontId="43" fillId="0" borderId="11" applyNumberFormat="0" applyFill="0" applyAlignment="0" applyProtection="0"/>
    <xf numFmtId="169" fontId="12" fillId="0" borderId="0" applyFont="0" applyFill="0" applyBorder="0" applyAlignment="0" applyProtection="0"/>
    <xf numFmtId="171" fontId="12" fillId="0" borderId="0" applyFont="0" applyFill="0" applyBorder="0" applyAlignment="0" applyProtection="0"/>
    <xf numFmtId="43" fontId="24" fillId="0" borderId="0" applyFont="0" applyFill="0" applyBorder="0" applyAlignment="0" applyProtection="0"/>
    <xf numFmtId="166" fontId="2" fillId="0" borderId="0" applyFont="0" applyFill="0" applyBorder="0" applyAlignment="0" applyProtection="0"/>
    <xf numFmtId="4" fontId="2"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23" borderId="9" applyNumberFormat="0" applyFont="0" applyAlignment="0" applyProtection="0"/>
    <xf numFmtId="17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4" fillId="0" borderId="0"/>
  </cellStyleXfs>
  <cellXfs count="330">
    <xf numFmtId="0" fontId="0" fillId="0" borderId="0" xfId="0"/>
    <xf numFmtId="0" fontId="5" fillId="0" borderId="14" xfId="125" applyFont="1" applyBorder="1" applyAlignment="1">
      <alignment horizontal="left"/>
    </xf>
    <xf numFmtId="0" fontId="5" fillId="0" borderId="14" xfId="125" applyFont="1" applyBorder="1"/>
    <xf numFmtId="0" fontId="8" fillId="0" borderId="0" xfId="125" applyFont="1" applyBorder="1" applyAlignment="1">
      <alignment vertical="top" wrapText="1"/>
    </xf>
    <xf numFmtId="0" fontId="8" fillId="0" borderId="0" xfId="125" applyFont="1" applyFill="1" applyAlignment="1">
      <alignment vertical="top"/>
    </xf>
    <xf numFmtId="0" fontId="8" fillId="24" borderId="16" xfId="125" quotePrefix="1" applyFont="1" applyFill="1" applyBorder="1" applyAlignment="1">
      <alignment horizontal="left" vertical="top"/>
    </xf>
    <xf numFmtId="0" fontId="5" fillId="0" borderId="14" xfId="125" applyFont="1" applyBorder="1" applyAlignment="1">
      <alignment vertical="top"/>
    </xf>
    <xf numFmtId="0" fontId="4" fillId="0" borderId="0" xfId="0" applyFont="1" applyFill="1" applyBorder="1" applyAlignment="1">
      <alignment vertical="top" wrapText="1"/>
    </xf>
    <xf numFmtId="0" fontId="4" fillId="0" borderId="0" xfId="124" applyFont="1" applyFill="1" applyBorder="1"/>
    <xf numFmtId="0" fontId="4" fillId="0" borderId="0" xfId="124" applyFont="1" applyFill="1" applyBorder="1" applyAlignment="1">
      <alignment horizontal="center"/>
    </xf>
    <xf numFmtId="0" fontId="4" fillId="0" borderId="0" xfId="0" applyFont="1" applyAlignment="1">
      <alignment vertical="top" wrapText="1"/>
    </xf>
    <xf numFmtId="0" fontId="8" fillId="0" borderId="0" xfId="0" applyFont="1" applyAlignment="1">
      <alignment vertical="top" wrapText="1"/>
    </xf>
    <xf numFmtId="49" fontId="8" fillId="0" borderId="0" xfId="124" applyNumberFormat="1" applyFont="1" applyAlignment="1">
      <alignment horizontal="left" vertical="top"/>
    </xf>
    <xf numFmtId="0" fontId="8" fillId="0" borderId="0" xfId="124" applyFont="1" applyAlignment="1">
      <alignment horizontal="left"/>
    </xf>
    <xf numFmtId="49" fontId="4" fillId="0" borderId="0" xfId="124" applyNumberFormat="1" applyFont="1" applyAlignment="1">
      <alignment horizontal="center" vertical="top"/>
    </xf>
    <xf numFmtId="0" fontId="4" fillId="0" borderId="0" xfId="124" applyFont="1" applyAlignment="1">
      <alignment vertical="top" wrapText="1"/>
    </xf>
    <xf numFmtId="0" fontId="4" fillId="0" borderId="0" xfId="124" applyFont="1" applyAlignment="1">
      <alignment horizontal="left"/>
    </xf>
    <xf numFmtId="0" fontId="8" fillId="24" borderId="16" xfId="125" applyFont="1" applyFill="1" applyBorder="1" applyAlignment="1">
      <alignment vertical="top"/>
    </xf>
    <xf numFmtId="0" fontId="8" fillId="24" borderId="16" xfId="125" applyFont="1" applyFill="1" applyBorder="1" applyAlignment="1">
      <alignment horizontal="center"/>
    </xf>
    <xf numFmtId="0" fontId="8" fillId="0" borderId="0" xfId="125" applyFont="1" applyFill="1" applyAlignment="1" applyProtection="1">
      <alignment vertical="top" wrapText="1"/>
      <protection locked="0"/>
    </xf>
    <xf numFmtId="0" fontId="8" fillId="0" borderId="0" xfId="125" applyFont="1" applyFill="1" applyAlignment="1"/>
    <xf numFmtId="49" fontId="4" fillId="0" borderId="0" xfId="124" quotePrefix="1" applyNumberFormat="1" applyFont="1" applyFill="1" applyBorder="1" applyAlignment="1">
      <alignment horizontal="left" vertical="top"/>
    </xf>
    <xf numFmtId="49" fontId="4" fillId="0" borderId="0" xfId="124" applyNumberFormat="1" applyFont="1" applyFill="1" applyBorder="1" applyAlignment="1">
      <alignment horizontal="left" vertical="top" wrapText="1"/>
    </xf>
    <xf numFmtId="0" fontId="6" fillId="0" borderId="0" xfId="0" applyFont="1" applyAlignment="1">
      <alignment vertical="top" wrapText="1"/>
    </xf>
    <xf numFmtId="0" fontId="0" fillId="0" borderId="0" xfId="0" applyBorder="1" applyAlignment="1">
      <alignment vertical="top" wrapText="1"/>
    </xf>
    <xf numFmtId="0" fontId="0" fillId="25" borderId="17" xfId="0" applyFill="1" applyBorder="1" applyAlignment="1">
      <alignment vertical="top" wrapText="1"/>
    </xf>
    <xf numFmtId="0" fontId="0" fillId="0" borderId="0" xfId="0" applyFill="1" applyBorder="1" applyAlignment="1">
      <alignment vertical="top" wrapText="1"/>
    </xf>
    <xf numFmtId="0" fontId="6" fillId="26" borderId="16" xfId="0" applyFont="1" applyFill="1" applyBorder="1" applyAlignment="1">
      <alignment vertical="top" wrapText="1"/>
    </xf>
    <xf numFmtId="0" fontId="8" fillId="0" borderId="0" xfId="0" applyFont="1" applyBorder="1" applyAlignment="1">
      <alignment vertical="top" wrapText="1"/>
    </xf>
    <xf numFmtId="49" fontId="4" fillId="0" borderId="0" xfId="124" applyNumberFormat="1" applyFont="1" applyFill="1" applyBorder="1" applyAlignment="1">
      <alignment horizontal="left" vertical="top"/>
    </xf>
    <xf numFmtId="0" fontId="9" fillId="0" borderId="0" xfId="0" applyFont="1" applyAlignment="1">
      <alignment vertical="top" wrapText="1"/>
    </xf>
    <xf numFmtId="49" fontId="4" fillId="0" borderId="0" xfId="124" applyNumberFormat="1" applyFont="1" applyFill="1" applyBorder="1" applyAlignment="1">
      <alignment horizontal="center" vertical="top"/>
    </xf>
    <xf numFmtId="0" fontId="11" fillId="0" borderId="0" xfId="0" applyFont="1" applyAlignment="1">
      <alignment vertical="top" wrapText="1"/>
    </xf>
    <xf numFmtId="0" fontId="4" fillId="0" borderId="0" xfId="124" applyFont="1" applyFill="1" applyBorder="1" applyAlignment="1">
      <alignment horizontal="left"/>
    </xf>
    <xf numFmtId="181" fontId="55" fillId="24" borderId="16" xfId="125" applyNumberFormat="1" applyFont="1" applyFill="1" applyBorder="1" applyAlignment="1" applyProtection="1">
      <alignment horizontal="center"/>
      <protection locked="0"/>
    </xf>
    <xf numFmtId="0" fontId="55" fillId="24" borderId="16" xfId="125" quotePrefix="1" applyFont="1" applyFill="1" applyBorder="1" applyAlignment="1" applyProtection="1">
      <alignment horizontal="left" vertical="top"/>
    </xf>
    <xf numFmtId="0" fontId="55" fillId="24" borderId="16" xfId="125" applyFont="1" applyFill="1" applyBorder="1" applyProtection="1"/>
    <xf numFmtId="0" fontId="55" fillId="24" borderId="16" xfId="125" applyFont="1" applyFill="1" applyBorder="1" applyAlignment="1" applyProtection="1">
      <alignment horizontal="center"/>
    </xf>
    <xf numFmtId="4" fontId="55" fillId="24" borderId="16" xfId="125" applyNumberFormat="1" applyFont="1" applyFill="1" applyBorder="1" applyAlignment="1" applyProtection="1">
      <alignment horizontal="center"/>
    </xf>
    <xf numFmtId="0" fontId="55" fillId="24" borderId="16" xfId="125" quotePrefix="1" applyFont="1" applyFill="1" applyBorder="1" applyAlignment="1" applyProtection="1">
      <alignment horizontal="center" vertical="top"/>
    </xf>
    <xf numFmtId="0" fontId="56" fillId="0" borderId="0" xfId="0" applyFont="1"/>
    <xf numFmtId="0" fontId="55" fillId="0" borderId="0" xfId="0" applyFont="1" applyAlignment="1">
      <alignment vertical="top" wrapText="1"/>
    </xf>
    <xf numFmtId="0" fontId="55" fillId="0" borderId="0" xfId="0" applyFont="1" applyAlignment="1">
      <alignment horizontal="right" wrapText="1"/>
    </xf>
    <xf numFmtId="3" fontId="55" fillId="0" borderId="0" xfId="0" applyNumberFormat="1" applyFont="1" applyAlignment="1">
      <alignment wrapText="1"/>
    </xf>
    <xf numFmtId="0" fontId="56" fillId="0" borderId="0" xfId="0" applyFont="1" applyAlignment="1">
      <alignment horizontal="right" wrapText="1"/>
    </xf>
    <xf numFmtId="3" fontId="56" fillId="0" borderId="0" xfId="0" applyNumberFormat="1" applyFont="1" applyAlignment="1">
      <alignment wrapText="1"/>
    </xf>
    <xf numFmtId="4" fontId="56" fillId="0" borderId="0" xfId="0" applyNumberFormat="1" applyFont="1"/>
    <xf numFmtId="181" fontId="56" fillId="0" borderId="0" xfId="0" applyNumberFormat="1" applyFont="1"/>
    <xf numFmtId="181" fontId="55" fillId="0" borderId="0" xfId="0" applyNumberFormat="1" applyFont="1" applyAlignment="1">
      <alignment wrapText="1"/>
    </xf>
    <xf numFmtId="181" fontId="56" fillId="0" borderId="0" xfId="0" applyNumberFormat="1" applyFont="1" applyAlignment="1">
      <alignment wrapText="1"/>
    </xf>
    <xf numFmtId="181" fontId="56" fillId="0" borderId="0" xfId="0" applyNumberFormat="1" applyFont="1" applyAlignment="1">
      <alignment horizontal="right" wrapText="1"/>
    </xf>
    <xf numFmtId="0" fontId="55" fillId="0" borderId="15" xfId="0" applyFont="1" applyBorder="1" applyAlignment="1">
      <alignment horizontal="left" vertical="top" wrapText="1"/>
    </xf>
    <xf numFmtId="0" fontId="55" fillId="0" borderId="15" xfId="0" applyFont="1" applyBorder="1" applyAlignment="1">
      <alignment vertical="top" wrapText="1"/>
    </xf>
    <xf numFmtId="0" fontId="55" fillId="0" borderId="15" xfId="0" applyFont="1" applyBorder="1" applyAlignment="1">
      <alignment horizontal="right" wrapText="1"/>
    </xf>
    <xf numFmtId="181" fontId="55" fillId="0" borderId="15" xfId="0" applyNumberFormat="1" applyFont="1" applyBorder="1" applyAlignment="1">
      <alignment wrapText="1"/>
    </xf>
    <xf numFmtId="3" fontId="55" fillId="0" borderId="0" xfId="0" applyNumberFormat="1" applyFont="1" applyAlignment="1">
      <alignment horizontal="right" wrapText="1"/>
    </xf>
    <xf numFmtId="0" fontId="56" fillId="0" borderId="0" xfId="0" applyFont="1" applyAlignment="1">
      <alignment vertical="top" wrapText="1"/>
    </xf>
    <xf numFmtId="3" fontId="56" fillId="0" borderId="0" xfId="0" applyNumberFormat="1" applyFont="1" applyAlignment="1">
      <alignment horizontal="right" wrapText="1"/>
    </xf>
    <xf numFmtId="181" fontId="55" fillId="0" borderId="0" xfId="0" applyNumberFormat="1" applyFont="1" applyAlignment="1">
      <alignment horizontal="right" wrapText="1"/>
    </xf>
    <xf numFmtId="0" fontId="55" fillId="0" borderId="0" xfId="0" applyFont="1" applyAlignment="1">
      <alignment horizontal="center" vertical="top" wrapText="1"/>
    </xf>
    <xf numFmtId="0" fontId="56" fillId="0" borderId="0" xfId="0" applyFont="1" applyAlignment="1">
      <alignment horizontal="center"/>
    </xf>
    <xf numFmtId="0" fontId="55" fillId="0" borderId="15" xfId="0" applyFont="1" applyBorder="1" applyAlignment="1">
      <alignment horizontal="center" vertical="top" wrapText="1"/>
    </xf>
    <xf numFmtId="3" fontId="55" fillId="0" borderId="15" xfId="0" applyNumberFormat="1" applyFont="1" applyBorder="1" applyAlignment="1">
      <alignment wrapText="1"/>
    </xf>
    <xf numFmtId="181" fontId="55" fillId="0" borderId="0" xfId="0" applyNumberFormat="1" applyFont="1" applyBorder="1" applyAlignment="1">
      <alignment wrapText="1"/>
    </xf>
    <xf numFmtId="0" fontId="56" fillId="0" borderId="0" xfId="125" applyFont="1"/>
    <xf numFmtId="4" fontId="56" fillId="0" borderId="0" xfId="125" applyNumberFormat="1" applyFont="1"/>
    <xf numFmtId="0" fontId="55" fillId="0" borderId="0" xfId="125" quotePrefix="1" applyFont="1" applyBorder="1" applyAlignment="1">
      <alignment horizontal="left"/>
    </xf>
    <xf numFmtId="0" fontId="55" fillId="0" borderId="0" xfId="125" applyFont="1" applyBorder="1"/>
    <xf numFmtId="0" fontId="55" fillId="0" borderId="0" xfId="125" applyFont="1" applyBorder="1" applyAlignment="1">
      <alignment horizontal="left"/>
    </xf>
    <xf numFmtId="4" fontId="56" fillId="0" borderId="0" xfId="125" applyNumberFormat="1" applyFont="1" applyBorder="1" applyAlignment="1">
      <alignment horizontal="center"/>
    </xf>
    <xf numFmtId="0" fontId="56" fillId="0" borderId="0" xfId="125" quotePrefix="1" applyFont="1" applyBorder="1" applyAlignment="1">
      <alignment horizontal="left"/>
    </xf>
    <xf numFmtId="0" fontId="56" fillId="0" borderId="0" xfId="125" applyFont="1" applyBorder="1"/>
    <xf numFmtId="0" fontId="56" fillId="0" borderId="0" xfId="125" applyFont="1" applyBorder="1" applyAlignment="1">
      <alignment horizontal="left"/>
    </xf>
    <xf numFmtId="0" fontId="56" fillId="0" borderId="0" xfId="125" applyFont="1" applyBorder="1" applyAlignment="1">
      <alignment horizontal="right"/>
    </xf>
    <xf numFmtId="4" fontId="55" fillId="0" borderId="0" xfId="125" applyNumberFormat="1" applyFont="1" applyBorder="1" applyAlignment="1">
      <alignment horizontal="center"/>
    </xf>
    <xf numFmtId="14" fontId="56" fillId="0" borderId="0" xfId="125" applyNumberFormat="1" applyFont="1" applyBorder="1"/>
    <xf numFmtId="0" fontId="56" fillId="0" borderId="13" xfId="125" quotePrefix="1" applyFont="1" applyBorder="1" applyAlignment="1">
      <alignment horizontal="left"/>
    </xf>
    <xf numFmtId="0" fontId="56" fillId="0" borderId="13" xfId="125" applyFont="1" applyBorder="1"/>
    <xf numFmtId="0" fontId="56" fillId="0" borderId="13" xfId="125" applyFont="1" applyBorder="1" applyAlignment="1">
      <alignment horizontal="left"/>
    </xf>
    <xf numFmtId="0" fontId="56" fillId="0" borderId="13" xfId="125" applyFont="1" applyBorder="1" applyAlignment="1">
      <alignment horizontal="right"/>
    </xf>
    <xf numFmtId="4" fontId="56" fillId="0" borderId="13" xfId="125" applyNumberFormat="1" applyFont="1" applyBorder="1" applyAlignment="1">
      <alignment horizontal="center"/>
    </xf>
    <xf numFmtId="0" fontId="58" fillId="0" borderId="0" xfId="125" applyFont="1" applyBorder="1" applyAlignment="1">
      <alignment horizontal="center"/>
    </xf>
    <xf numFmtId="0" fontId="55" fillId="0" borderId="0" xfId="125" quotePrefix="1" applyFont="1" applyAlignment="1">
      <alignment horizontal="left"/>
    </xf>
    <xf numFmtId="0" fontId="55" fillId="0" borderId="0" xfId="125" applyFont="1"/>
    <xf numFmtId="0" fontId="55" fillId="0" borderId="0" xfId="125" applyFont="1" applyAlignment="1">
      <alignment horizontal="left"/>
    </xf>
    <xf numFmtId="0" fontId="55" fillId="0" borderId="0" xfId="125" applyFont="1" applyAlignment="1">
      <alignment horizontal="right"/>
    </xf>
    <xf numFmtId="4" fontId="55" fillId="0" borderId="0" xfId="125" applyNumberFormat="1" applyFont="1" applyAlignment="1">
      <alignment horizontal="center"/>
    </xf>
    <xf numFmtId="173" fontId="55" fillId="0" borderId="0" xfId="125" applyNumberFormat="1" applyFont="1" applyAlignment="1">
      <alignment horizontal="center"/>
    </xf>
    <xf numFmtId="173" fontId="55" fillId="0" borderId="0" xfId="125" applyNumberFormat="1" applyFont="1" applyBorder="1" applyAlignment="1">
      <alignment horizontal="center"/>
    </xf>
    <xf numFmtId="173" fontId="55" fillId="0" borderId="0" xfId="125" applyNumberFormat="1" applyFont="1" applyFill="1" applyBorder="1" applyAlignment="1">
      <alignment horizontal="center"/>
    </xf>
    <xf numFmtId="4" fontId="55" fillId="0" borderId="0" xfId="125" applyNumberFormat="1" applyFont="1" applyFill="1" applyBorder="1" applyAlignment="1">
      <alignment horizontal="center"/>
    </xf>
    <xf numFmtId="0" fontId="55" fillId="0" borderId="0" xfId="125" applyFont="1" applyBorder="1" applyAlignment="1">
      <alignment horizontal="center"/>
    </xf>
    <xf numFmtId="173" fontId="56" fillId="0" borderId="0" xfId="125" applyNumberFormat="1" applyFont="1" applyBorder="1" applyAlignment="1">
      <alignment horizontal="right" vertical="center"/>
    </xf>
    <xf numFmtId="4" fontId="56" fillId="0" borderId="0" xfId="125" applyNumberFormat="1" applyFont="1" applyBorder="1" applyAlignment="1">
      <alignment horizontal="right" vertical="center"/>
    </xf>
    <xf numFmtId="0" fontId="57" fillId="0" borderId="0" xfId="125" applyFont="1" applyBorder="1"/>
    <xf numFmtId="0" fontId="55" fillId="0" borderId="18" xfId="125" applyFont="1" applyBorder="1"/>
    <xf numFmtId="0" fontId="55" fillId="0" borderId="19" xfId="125" quotePrefix="1" applyFont="1" applyBorder="1" applyAlignment="1">
      <alignment horizontal="left"/>
    </xf>
    <xf numFmtId="0" fontId="55" fillId="0" borderId="19" xfId="125" applyFont="1" applyBorder="1" applyAlignment="1">
      <alignment horizontal="center"/>
    </xf>
    <xf numFmtId="0" fontId="55" fillId="0" borderId="19" xfId="125" applyFont="1" applyBorder="1"/>
    <xf numFmtId="0" fontId="55" fillId="0" borderId="19" xfId="125" applyFont="1" applyBorder="1" applyAlignment="1">
      <alignment horizontal="left"/>
    </xf>
    <xf numFmtId="0" fontId="55" fillId="0" borderId="19" xfId="125" applyFont="1" applyBorder="1" applyAlignment="1">
      <alignment horizontal="right"/>
    </xf>
    <xf numFmtId="173" fontId="55" fillId="0" borderId="19" xfId="125" applyNumberFormat="1" applyFont="1" applyBorder="1" applyAlignment="1">
      <alignment horizontal="right" vertical="center"/>
    </xf>
    <xf numFmtId="4" fontId="55" fillId="0" borderId="20" xfId="125" applyNumberFormat="1" applyFont="1" applyBorder="1" applyAlignment="1">
      <alignment horizontal="right" vertical="center"/>
    </xf>
    <xf numFmtId="0" fontId="55" fillId="0" borderId="21" xfId="125" applyFont="1" applyBorder="1" applyAlignment="1">
      <alignment horizontal="left"/>
    </xf>
    <xf numFmtId="0" fontId="55" fillId="0" borderId="14" xfId="125" applyFont="1" applyBorder="1"/>
    <xf numFmtId="0" fontId="55" fillId="0" borderId="14" xfId="125" applyFont="1" applyBorder="1" applyAlignment="1">
      <alignment horizontal="center"/>
    </xf>
    <xf numFmtId="0" fontId="55" fillId="0" borderId="14" xfId="125" applyFont="1" applyBorder="1" applyAlignment="1">
      <alignment horizontal="left"/>
    </xf>
    <xf numFmtId="164" fontId="55" fillId="0" borderId="14" xfId="125" applyNumberFormat="1" applyFont="1" applyBorder="1" applyAlignment="1">
      <alignment horizontal="right" vertical="center"/>
    </xf>
    <xf numFmtId="0" fontId="55" fillId="0" borderId="14" xfId="125" applyFont="1" applyBorder="1" applyAlignment="1">
      <alignment horizontal="right"/>
    </xf>
    <xf numFmtId="4" fontId="55" fillId="0" borderId="22" xfId="125" applyNumberFormat="1" applyFont="1" applyBorder="1"/>
    <xf numFmtId="164" fontId="56" fillId="0" borderId="0" xfId="125" applyNumberFormat="1" applyFont="1" applyBorder="1" applyAlignment="1">
      <alignment horizontal="right" vertical="center"/>
    </xf>
    <xf numFmtId="173" fontId="56" fillId="0" borderId="0" xfId="125" applyNumberFormat="1" applyFont="1" applyBorder="1"/>
    <xf numFmtId="4" fontId="56" fillId="0" borderId="0" xfId="125" applyNumberFormat="1" applyFont="1" applyBorder="1"/>
    <xf numFmtId="0" fontId="56" fillId="0" borderId="0" xfId="125" applyFont="1" applyFill="1" applyBorder="1"/>
    <xf numFmtId="0" fontId="55" fillId="0" borderId="0" xfId="125" applyFont="1" applyFill="1" applyBorder="1" applyAlignment="1">
      <alignment horizontal="center"/>
    </xf>
    <xf numFmtId="0" fontId="55" fillId="0" borderId="0" xfId="125" applyFont="1" applyFill="1" applyBorder="1"/>
    <xf numFmtId="0" fontId="55" fillId="0" borderId="0" xfId="125" applyFont="1" applyFill="1" applyBorder="1" applyAlignment="1">
      <alignment horizontal="left"/>
    </xf>
    <xf numFmtId="164" fontId="56" fillId="0" borderId="0" xfId="125" applyNumberFormat="1" applyFont="1" applyFill="1" applyBorder="1" applyAlignment="1">
      <alignment horizontal="right" vertical="center"/>
    </xf>
    <xf numFmtId="0" fontId="55" fillId="0" borderId="0" xfId="125" applyFont="1" applyFill="1" applyBorder="1" applyAlignment="1">
      <alignment horizontal="right"/>
    </xf>
    <xf numFmtId="173" fontId="56" fillId="0" borderId="0" xfId="125" applyNumberFormat="1" applyFont="1" applyFill="1" applyBorder="1"/>
    <xf numFmtId="167" fontId="56" fillId="0" borderId="0" xfId="175" applyNumberFormat="1" applyFont="1" applyBorder="1" applyAlignment="1">
      <alignment horizontal="right"/>
    </xf>
    <xf numFmtId="0" fontId="56" fillId="0" borderId="0" xfId="125" applyFont="1" applyAlignment="1"/>
    <xf numFmtId="0" fontId="55" fillId="0" borderId="0" xfId="125" applyFont="1" applyBorder="1" applyAlignment="1"/>
    <xf numFmtId="0" fontId="56" fillId="0" borderId="0" xfId="125" applyFont="1" applyBorder="1" applyAlignment="1"/>
    <xf numFmtId="4" fontId="56" fillId="0" borderId="0" xfId="125" applyNumberFormat="1" applyFont="1" applyBorder="1" applyAlignment="1"/>
    <xf numFmtId="0" fontId="59" fillId="0" borderId="0" xfId="125" applyFont="1" applyBorder="1"/>
    <xf numFmtId="4" fontId="56" fillId="0" borderId="0" xfId="125" applyNumberFormat="1" applyFont="1" applyAlignment="1"/>
    <xf numFmtId="0" fontId="56" fillId="0" borderId="0" xfId="125" applyFont="1" applyAlignment="1">
      <alignment horizontal="right"/>
    </xf>
    <xf numFmtId="0" fontId="56" fillId="0" borderId="0" xfId="125" applyFont="1" applyAlignment="1">
      <alignment horizontal="left"/>
    </xf>
    <xf numFmtId="0" fontId="56" fillId="0" borderId="0" xfId="125" applyFont="1" applyBorder="1" applyAlignment="1">
      <alignment horizontal="justify" vertical="top" wrapText="1"/>
    </xf>
    <xf numFmtId="0" fontId="56" fillId="0" borderId="0" xfId="125" applyFont="1" applyBorder="1" applyAlignment="1">
      <alignment horizontal="justify" vertical="top"/>
    </xf>
    <xf numFmtId="181" fontId="56" fillId="0" borderId="15" xfId="0" applyNumberFormat="1" applyFont="1" applyBorder="1"/>
    <xf numFmtId="0" fontId="56" fillId="0" borderId="0" xfId="125" applyFont="1" applyProtection="1"/>
    <xf numFmtId="4" fontId="56" fillId="0" borderId="0" xfId="125" applyNumberFormat="1" applyFont="1" applyFill="1" applyAlignment="1" applyProtection="1"/>
    <xf numFmtId="0" fontId="56" fillId="0" borderId="0" xfId="125" applyFont="1" applyFill="1" applyBorder="1" applyAlignment="1" applyProtection="1">
      <alignment horizontal="left"/>
    </xf>
    <xf numFmtId="0" fontId="55" fillId="0" borderId="0" xfId="125" applyFont="1" applyProtection="1"/>
    <xf numFmtId="4" fontId="56" fillId="0" borderId="0" xfId="125" applyNumberFormat="1" applyFont="1" applyFill="1" applyBorder="1" applyAlignment="1" applyProtection="1"/>
    <xf numFmtId="181" fontId="55" fillId="0" borderId="0" xfId="125" applyNumberFormat="1" applyFont="1" applyAlignment="1" applyProtection="1">
      <alignment horizontal="right"/>
      <protection locked="0"/>
    </xf>
    <xf numFmtId="0" fontId="56" fillId="0" borderId="0" xfId="0" applyFont="1" applyFill="1"/>
    <xf numFmtId="4" fontId="56" fillId="0" borderId="0" xfId="0" applyNumberFormat="1" applyFont="1" applyProtection="1">
      <protection locked="0"/>
    </xf>
    <xf numFmtId="4" fontId="56" fillId="0" borderId="0" xfId="0" applyNumberFormat="1" applyFont="1" applyBorder="1"/>
    <xf numFmtId="0" fontId="55" fillId="0" borderId="0" xfId="125" applyFont="1" applyAlignment="1" applyProtection="1">
      <alignment vertical="top"/>
    </xf>
    <xf numFmtId="0" fontId="55" fillId="0" borderId="0" xfId="125" applyFont="1" applyAlignment="1" applyProtection="1">
      <alignment horizontal="left"/>
    </xf>
    <xf numFmtId="4" fontId="55" fillId="0" borderId="0" xfId="125" applyNumberFormat="1" applyFont="1" applyAlignment="1" applyProtection="1">
      <alignment horizontal="right"/>
    </xf>
    <xf numFmtId="0" fontId="56" fillId="0" borderId="0" xfId="125" applyFont="1" applyAlignment="1" applyProtection="1">
      <alignment vertical="top"/>
    </xf>
    <xf numFmtId="0" fontId="56" fillId="0" borderId="0" xfId="125" applyFont="1" applyAlignment="1" applyProtection="1">
      <alignment horizontal="left"/>
    </xf>
    <xf numFmtId="4" fontId="56" fillId="0" borderId="0" xfId="125" applyNumberFormat="1" applyFont="1" applyAlignment="1" applyProtection="1"/>
    <xf numFmtId="181" fontId="56" fillId="0" borderId="0" xfId="125" applyNumberFormat="1" applyFont="1" applyAlignment="1" applyProtection="1">
      <protection locked="0"/>
    </xf>
    <xf numFmtId="0" fontId="56" fillId="0" borderId="0" xfId="125" applyFont="1" applyFill="1" applyBorder="1" applyAlignment="1" applyProtection="1">
      <alignment vertical="top"/>
    </xf>
    <xf numFmtId="0" fontId="55" fillId="0" borderId="0" xfId="126" applyNumberFormat="1" applyFont="1" applyFill="1" applyBorder="1" applyAlignment="1">
      <alignment vertical="top" wrapText="1"/>
    </xf>
    <xf numFmtId="181" fontId="56" fillId="0" borderId="0" xfId="125" applyNumberFormat="1" applyFont="1" applyBorder="1" applyAlignment="1" applyProtection="1">
      <protection locked="0"/>
    </xf>
    <xf numFmtId="0" fontId="55" fillId="0" borderId="0" xfId="0" applyFont="1" applyBorder="1" applyAlignment="1">
      <alignment horizontal="left" vertical="center" wrapText="1"/>
    </xf>
    <xf numFmtId="0" fontId="55" fillId="0" borderId="0" xfId="0" applyFont="1" applyBorder="1" applyAlignment="1">
      <alignment horizontal="center" vertical="center" wrapText="1"/>
    </xf>
    <xf numFmtId="0" fontId="55" fillId="0" borderId="0" xfId="0" applyNumberFormat="1" applyFont="1" applyBorder="1" applyAlignment="1">
      <alignment horizontal="center" vertical="center" wrapText="1"/>
    </xf>
    <xf numFmtId="181" fontId="55" fillId="0" borderId="0" xfId="0" applyNumberFormat="1" applyFont="1" applyBorder="1" applyAlignment="1">
      <alignment horizontal="right" vertical="center" wrapText="1"/>
    </xf>
    <xf numFmtId="0" fontId="56" fillId="0" borderId="0" xfId="0" applyFont="1" applyBorder="1" applyAlignment="1">
      <alignment horizontal="left" vertical="top" wrapText="1"/>
    </xf>
    <xf numFmtId="0" fontId="56" fillId="0" borderId="15" xfId="0" applyFont="1" applyBorder="1" applyAlignment="1">
      <alignment horizontal="left" vertical="top" wrapText="1"/>
    </xf>
    <xf numFmtId="0" fontId="55" fillId="0" borderId="15" xfId="0" applyFont="1" applyBorder="1" applyAlignment="1">
      <alignment horizontal="left" vertical="center" wrapText="1"/>
    </xf>
    <xf numFmtId="0" fontId="55" fillId="0" borderId="15" xfId="0" applyFont="1" applyBorder="1" applyAlignment="1">
      <alignment horizontal="center" vertical="center" wrapText="1"/>
    </xf>
    <xf numFmtId="0" fontId="55" fillId="0" borderId="15" xfId="0" applyNumberFormat="1" applyFont="1" applyBorder="1" applyAlignment="1">
      <alignment horizontal="center" vertical="center" wrapText="1"/>
    </xf>
    <xf numFmtId="181" fontId="55" fillId="0" borderId="15" xfId="0" applyNumberFormat="1" applyFont="1" applyBorder="1" applyAlignment="1">
      <alignment horizontal="right" vertical="center" wrapText="1"/>
    </xf>
    <xf numFmtId="0" fontId="60" fillId="0" borderId="0" xfId="0" applyFont="1" applyBorder="1" applyAlignment="1">
      <alignment horizontal="left" vertical="top" wrapText="1"/>
    </xf>
    <xf numFmtId="0" fontId="56" fillId="0" borderId="0" xfId="0" applyFont="1" applyBorder="1" applyAlignment="1">
      <alignment horizontal="center"/>
    </xf>
    <xf numFmtId="0" fontId="56" fillId="0" borderId="0" xfId="0" applyNumberFormat="1" applyFont="1" applyBorder="1" applyAlignment="1">
      <alignment horizontal="center"/>
    </xf>
    <xf numFmtId="181" fontId="56" fillId="0" borderId="0" xfId="0" applyNumberFormat="1" applyFont="1" applyBorder="1" applyAlignment="1">
      <alignment horizontal="right"/>
    </xf>
    <xf numFmtId="181" fontId="56" fillId="0" borderId="0" xfId="0" applyNumberFormat="1" applyFont="1" applyBorder="1"/>
    <xf numFmtId="0" fontId="60" fillId="0" borderId="15" xfId="0" applyFont="1" applyBorder="1" applyAlignment="1">
      <alignment horizontal="left" vertical="top" wrapText="1"/>
    </xf>
    <xf numFmtId="0" fontId="56" fillId="0" borderId="15" xfId="0" applyNumberFormat="1" applyFont="1" applyBorder="1" applyAlignment="1">
      <alignment horizontal="center"/>
    </xf>
    <xf numFmtId="181" fontId="56" fillId="0" borderId="15" xfId="0" applyNumberFormat="1" applyFont="1" applyBorder="1" applyAlignment="1">
      <alignment horizontal="right"/>
    </xf>
    <xf numFmtId="0" fontId="56" fillId="0" borderId="13" xfId="0" applyFont="1" applyBorder="1" applyAlignment="1">
      <alignment horizontal="left" vertical="top" wrapText="1"/>
    </xf>
    <xf numFmtId="4" fontId="56" fillId="0" borderId="13" xfId="0" applyNumberFormat="1" applyFont="1" applyBorder="1" applyAlignment="1">
      <alignment horizontal="center"/>
    </xf>
    <xf numFmtId="0" fontId="56" fillId="0" borderId="13" xfId="0" applyNumberFormat="1" applyFont="1" applyBorder="1" applyAlignment="1">
      <alignment horizontal="center"/>
    </xf>
    <xf numFmtId="181" fontId="56" fillId="0" borderId="13" xfId="0" applyNumberFormat="1" applyFont="1" applyBorder="1" applyAlignment="1">
      <alignment horizontal="right"/>
    </xf>
    <xf numFmtId="4" fontId="56" fillId="0" borderId="0" xfId="0" applyNumberFormat="1" applyFont="1" applyBorder="1" applyAlignment="1">
      <alignment horizontal="center"/>
    </xf>
    <xf numFmtId="0" fontId="55" fillId="0" borderId="0" xfId="0" applyFont="1" applyBorder="1" applyAlignment="1">
      <alignment horizontal="left" vertical="top" wrapText="1"/>
    </xf>
    <xf numFmtId="4" fontId="56" fillId="0" borderId="15" xfId="0" applyNumberFormat="1" applyFont="1" applyBorder="1" applyAlignment="1">
      <alignment horizontal="center"/>
    </xf>
    <xf numFmtId="4" fontId="55" fillId="0" borderId="0" xfId="0" applyNumberFormat="1" applyFont="1" applyBorder="1" applyAlignment="1">
      <alignment horizontal="center"/>
    </xf>
    <xf numFmtId="4" fontId="55" fillId="0" borderId="15" xfId="0" applyNumberFormat="1" applyFont="1" applyBorder="1" applyAlignment="1">
      <alignment horizontal="center"/>
    </xf>
    <xf numFmtId="4" fontId="55" fillId="0" borderId="0" xfId="0" applyNumberFormat="1" applyFont="1" applyBorder="1" applyAlignment="1">
      <alignment horizontal="center" wrapText="1"/>
    </xf>
    <xf numFmtId="0" fontId="56" fillId="0" borderId="13" xfId="0" applyFont="1" applyBorder="1" applyAlignment="1">
      <alignment horizontal="left" wrapText="1"/>
    </xf>
    <xf numFmtId="181" fontId="62" fillId="0" borderId="13" xfId="0" applyNumberFormat="1" applyFont="1" applyBorder="1"/>
    <xf numFmtId="0" fontId="56" fillId="0" borderId="0" xfId="0" applyFont="1" applyBorder="1" applyAlignment="1">
      <alignment horizontal="left" wrapText="1"/>
    </xf>
    <xf numFmtId="181" fontId="56" fillId="0" borderId="0" xfId="0" applyNumberFormat="1" applyFont="1" applyFill="1" applyBorder="1"/>
    <xf numFmtId="0" fontId="56" fillId="0" borderId="15" xfId="203" applyFont="1" applyBorder="1" applyAlignment="1">
      <alignment horizontal="left" vertical="top" wrapText="1"/>
    </xf>
    <xf numFmtId="4" fontId="56" fillId="0" borderId="15" xfId="203" applyNumberFormat="1" applyFont="1" applyBorder="1"/>
    <xf numFmtId="0" fontId="56" fillId="0" borderId="15" xfId="203" applyFont="1" applyBorder="1"/>
    <xf numFmtId="181" fontId="56" fillId="0" borderId="15" xfId="203" applyNumberFormat="1" applyFont="1" applyBorder="1"/>
    <xf numFmtId="0" fontId="56" fillId="0" borderId="0" xfId="203" applyFont="1" applyBorder="1" applyAlignment="1">
      <alignment horizontal="left" vertical="top" wrapText="1"/>
    </xf>
    <xf numFmtId="4" fontId="56" fillId="0" borderId="0" xfId="203" applyNumberFormat="1" applyFont="1" applyBorder="1"/>
    <xf numFmtId="0" fontId="56" fillId="0" borderId="0" xfId="203" applyFont="1" applyBorder="1"/>
    <xf numFmtId="181" fontId="56" fillId="0" borderId="0" xfId="203" applyNumberFormat="1" applyFont="1" applyBorder="1"/>
    <xf numFmtId="0" fontId="55" fillId="0" borderId="0" xfId="0" applyFont="1" applyFill="1" applyBorder="1" applyAlignment="1">
      <alignment horizontal="left" vertical="center" wrapText="1"/>
    </xf>
    <xf numFmtId="4" fontId="55" fillId="0" borderId="0" xfId="0" applyNumberFormat="1" applyFont="1" applyFill="1" applyBorder="1" applyAlignment="1">
      <alignment horizontal="center" vertical="center"/>
    </xf>
    <xf numFmtId="0" fontId="56" fillId="0" borderId="0" xfId="0" applyNumberFormat="1" applyFont="1" applyFill="1" applyBorder="1" applyAlignment="1">
      <alignment horizontal="center" vertical="center"/>
    </xf>
    <xf numFmtId="181" fontId="56" fillId="0" borderId="0" xfId="0" applyNumberFormat="1" applyFont="1" applyFill="1" applyBorder="1" applyAlignment="1">
      <alignment vertical="center"/>
    </xf>
    <xf numFmtId="0" fontId="61" fillId="0" borderId="0" xfId="203" applyFont="1" applyFill="1" applyBorder="1" applyAlignment="1">
      <alignment horizontal="left" vertical="top" wrapText="1"/>
    </xf>
    <xf numFmtId="0" fontId="56" fillId="0" borderId="0" xfId="203" applyFont="1" applyFill="1" applyBorder="1" applyAlignment="1">
      <alignment horizontal="left" vertical="top" wrapText="1"/>
    </xf>
    <xf numFmtId="0" fontId="56" fillId="0" borderId="0" xfId="203" applyFont="1" applyFill="1" applyBorder="1"/>
    <xf numFmtId="181" fontId="56" fillId="0" borderId="0" xfId="203" applyNumberFormat="1" applyFont="1" applyFill="1" applyBorder="1"/>
    <xf numFmtId="39" fontId="55" fillId="0" borderId="0" xfId="0" applyNumberFormat="1" applyFont="1" applyBorder="1" applyAlignment="1">
      <alignment horizontal="left" vertical="center" wrapText="1"/>
    </xf>
    <xf numFmtId="0" fontId="56" fillId="0" borderId="0" xfId="0" applyFont="1" applyBorder="1" applyAlignment="1">
      <alignment horizontal="left" vertical="center"/>
    </xf>
    <xf numFmtId="0" fontId="55" fillId="0" borderId="0" xfId="0" applyFont="1" applyBorder="1" applyAlignment="1">
      <alignment horizontal="right" vertical="center"/>
    </xf>
    <xf numFmtId="0" fontId="56" fillId="0" borderId="0" xfId="203" applyFont="1" applyBorder="1" applyAlignment="1">
      <alignment horizontal="left" vertical="center" wrapText="1"/>
    </xf>
    <xf numFmtId="181" fontId="56" fillId="0" borderId="0" xfId="203" applyNumberFormat="1" applyFont="1" applyBorder="1" applyAlignment="1">
      <alignment vertical="center"/>
    </xf>
    <xf numFmtId="0" fontId="56" fillId="0" borderId="13" xfId="203" applyFont="1" applyBorder="1" applyAlignment="1">
      <alignment horizontal="left" vertical="center" wrapText="1"/>
    </xf>
    <xf numFmtId="0" fontId="56" fillId="0" borderId="13" xfId="203" applyFont="1" applyBorder="1"/>
    <xf numFmtId="4" fontId="56" fillId="0" borderId="13" xfId="203" applyNumberFormat="1" applyFont="1" applyBorder="1"/>
    <xf numFmtId="4" fontId="56" fillId="0" borderId="13" xfId="0" applyNumberFormat="1" applyFont="1" applyBorder="1" applyAlignment="1"/>
    <xf numFmtId="181" fontId="56" fillId="0" borderId="13" xfId="0" applyNumberFormat="1" applyFont="1" applyBorder="1" applyAlignment="1"/>
    <xf numFmtId="0" fontId="55" fillId="0" borderId="0" xfId="203" applyFont="1" applyBorder="1" applyAlignment="1">
      <alignment horizontal="left" vertical="center" wrapText="1"/>
    </xf>
    <xf numFmtId="0" fontId="55" fillId="0" borderId="0" xfId="203" applyFont="1" applyBorder="1"/>
    <xf numFmtId="4" fontId="55" fillId="0" borderId="0" xfId="0" applyNumberFormat="1" applyFont="1" applyBorder="1" applyAlignment="1">
      <alignment vertical="center"/>
    </xf>
    <xf numFmtId="181" fontId="55" fillId="0" borderId="0" xfId="0" applyNumberFormat="1" applyFont="1" applyBorder="1" applyAlignment="1">
      <alignment vertical="center"/>
    </xf>
    <xf numFmtId="181" fontId="56" fillId="0" borderId="0" xfId="125" applyNumberFormat="1" applyFont="1" applyAlignment="1"/>
    <xf numFmtId="181" fontId="55" fillId="0" borderId="0" xfId="125" applyNumberFormat="1" applyFont="1" applyBorder="1" applyAlignment="1"/>
    <xf numFmtId="181" fontId="56" fillId="0" borderId="0" xfId="125" applyNumberFormat="1" applyFont="1" applyBorder="1" applyAlignment="1"/>
    <xf numFmtId="181" fontId="56" fillId="0" borderId="13" xfId="125" applyNumberFormat="1" applyFont="1" applyBorder="1" applyAlignment="1"/>
    <xf numFmtId="181" fontId="56" fillId="0" borderId="0" xfId="125" applyNumberFormat="1" applyFont="1" applyBorder="1" applyAlignment="1">
      <alignment vertical="center"/>
    </xf>
    <xf numFmtId="0" fontId="56" fillId="0" borderId="0" xfId="125" applyFont="1" applyBorder="1" applyAlignment="1">
      <alignment horizontal="left" vertical="top"/>
    </xf>
    <xf numFmtId="0" fontId="55" fillId="0" borderId="15" xfId="125" quotePrefix="1" applyFont="1" applyBorder="1" applyAlignment="1">
      <alignment horizontal="left"/>
    </xf>
    <xf numFmtId="0" fontId="55" fillId="0" borderId="15" xfId="125" applyFont="1" applyBorder="1"/>
    <xf numFmtId="0" fontId="55" fillId="0" borderId="15" xfId="125" applyFont="1" applyBorder="1" applyAlignment="1">
      <alignment horizontal="center"/>
    </xf>
    <xf numFmtId="0" fontId="55" fillId="0" borderId="15" xfId="125" applyFont="1" applyBorder="1" applyAlignment="1">
      <alignment horizontal="right"/>
    </xf>
    <xf numFmtId="0" fontId="55" fillId="0" borderId="23" xfId="0" applyFont="1" applyFill="1" applyBorder="1" applyAlignment="1">
      <alignment horizontal="left" vertical="center" wrapText="1"/>
    </xf>
    <xf numFmtId="0" fontId="55" fillId="0" borderId="24" xfId="0" applyFont="1" applyFill="1" applyBorder="1" applyAlignment="1">
      <alignment horizontal="left" vertical="center" wrapText="1"/>
    </xf>
    <xf numFmtId="4" fontId="55" fillId="0" borderId="24" xfId="0" applyNumberFormat="1" applyFont="1" applyFill="1" applyBorder="1" applyAlignment="1">
      <alignment horizontal="center"/>
    </xf>
    <xf numFmtId="0" fontId="55" fillId="0" borderId="24" xfId="0" applyNumberFormat="1" applyFont="1" applyFill="1" applyBorder="1" applyAlignment="1">
      <alignment horizontal="center"/>
    </xf>
    <xf numFmtId="181" fontId="55" fillId="0" borderId="24" xfId="0" applyNumberFormat="1" applyFont="1" applyFill="1" applyBorder="1"/>
    <xf numFmtId="0" fontId="55" fillId="0" borderId="23" xfId="0" applyFont="1" applyFill="1" applyBorder="1" applyAlignment="1">
      <alignment horizontal="left" vertical="top" wrapText="1"/>
    </xf>
    <xf numFmtId="4" fontId="56" fillId="0" borderId="24" xfId="0" applyNumberFormat="1" applyFont="1" applyFill="1" applyBorder="1" applyAlignment="1">
      <alignment horizontal="center" vertical="center"/>
    </xf>
    <xf numFmtId="0" fontId="56" fillId="0" borderId="24" xfId="0" applyNumberFormat="1" applyFont="1" applyFill="1" applyBorder="1" applyAlignment="1">
      <alignment horizontal="center" vertical="center"/>
    </xf>
    <xf numFmtId="181" fontId="56" fillId="0" borderId="24" xfId="0" applyNumberFormat="1" applyFont="1" applyFill="1" applyBorder="1" applyAlignment="1">
      <alignment vertical="center"/>
    </xf>
    <xf numFmtId="0" fontId="63" fillId="0" borderId="0" xfId="0" applyFont="1" applyAlignment="1">
      <alignment horizontal="left" vertical="center"/>
    </xf>
    <xf numFmtId="181" fontId="56" fillId="0" borderId="0" xfId="125" applyNumberFormat="1" applyFont="1" applyFill="1" applyBorder="1" applyAlignment="1"/>
    <xf numFmtId="14" fontId="55" fillId="0" borderId="0" xfId="125" applyNumberFormat="1" applyFont="1" applyBorder="1"/>
    <xf numFmtId="14" fontId="55" fillId="0" borderId="0" xfId="125" quotePrefix="1" applyNumberFormat="1" applyFont="1" applyBorder="1"/>
    <xf numFmtId="0" fontId="56" fillId="0" borderId="0" xfId="0" applyFont="1" applyFill="1" applyAlignment="1">
      <alignment horizontal="center" vertical="center"/>
    </xf>
    <xf numFmtId="49" fontId="64" fillId="0" borderId="0" xfId="0" applyNumberFormat="1" applyFont="1" applyAlignment="1">
      <alignment horizontal="left" wrapText="1"/>
    </xf>
    <xf numFmtId="0" fontId="65" fillId="0" borderId="0" xfId="125" applyFont="1" applyAlignment="1">
      <alignment vertical="top" wrapText="1"/>
    </xf>
    <xf numFmtId="0" fontId="66" fillId="0" borderId="0" xfId="125" applyFont="1" applyAlignment="1">
      <alignment vertical="top" wrapText="1"/>
    </xf>
    <xf numFmtId="0" fontId="66" fillId="0" borderId="14" xfId="125" applyFont="1" applyBorder="1" applyAlignment="1">
      <alignment vertical="top" wrapText="1"/>
    </xf>
    <xf numFmtId="0" fontId="65" fillId="24" borderId="16" xfId="125" applyFont="1" applyFill="1" applyBorder="1" applyAlignment="1">
      <alignment vertical="top" wrapText="1"/>
    </xf>
    <xf numFmtId="49" fontId="66" fillId="0" borderId="0" xfId="125" quotePrefix="1" applyNumberFormat="1" applyFont="1" applyBorder="1" applyAlignment="1">
      <alignment horizontal="left" vertical="top" wrapText="1"/>
    </xf>
    <xf numFmtId="0" fontId="65" fillId="0" borderId="17" xfId="126" applyNumberFormat="1" applyFont="1" applyFill="1" applyBorder="1" applyAlignment="1">
      <alignment vertical="top" wrapText="1"/>
    </xf>
    <xf numFmtId="0" fontId="66" fillId="0" borderId="0" xfId="125" applyFont="1" applyAlignment="1">
      <alignment horizontal="center"/>
    </xf>
    <xf numFmtId="49" fontId="66" fillId="0" borderId="0" xfId="0" applyNumberFormat="1" applyFont="1" applyAlignment="1">
      <alignment horizontal="left" wrapText="1"/>
    </xf>
    <xf numFmtId="0" fontId="65" fillId="0" borderId="16" xfId="0" applyFont="1" applyFill="1" applyBorder="1" applyAlignment="1">
      <alignment vertical="top" wrapText="1"/>
    </xf>
    <xf numFmtId="0" fontId="66" fillId="0" borderId="0" xfId="0" applyFont="1" applyAlignment="1">
      <alignment vertical="top" wrapText="1"/>
    </xf>
    <xf numFmtId="0" fontId="65" fillId="0" borderId="0" xfId="0" applyFont="1" applyAlignment="1">
      <alignment vertical="top" wrapText="1"/>
    </xf>
    <xf numFmtId="0" fontId="66" fillId="0" borderId="0" xfId="0" quotePrefix="1" applyFont="1" applyAlignment="1">
      <alignment vertical="top" wrapText="1"/>
    </xf>
    <xf numFmtId="0" fontId="66" fillId="0" borderId="0" xfId="0" applyFont="1" applyBorder="1" applyAlignment="1">
      <alignment vertical="top" wrapText="1"/>
    </xf>
    <xf numFmtId="0" fontId="65" fillId="0" borderId="0" xfId="0" applyFont="1" applyFill="1" applyAlignment="1">
      <alignment vertical="top" wrapText="1"/>
    </xf>
    <xf numFmtId="0" fontId="66" fillId="0" borderId="0" xfId="0" applyFont="1" applyFill="1" applyAlignment="1">
      <alignment vertical="top" wrapText="1"/>
    </xf>
    <xf numFmtId="0" fontId="55" fillId="0" borderId="0" xfId="0" applyFont="1"/>
    <xf numFmtId="4" fontId="55" fillId="0" borderId="0" xfId="0" applyNumberFormat="1" applyFont="1" applyBorder="1" applyAlignment="1">
      <alignment vertical="center" wrapText="1"/>
    </xf>
    <xf numFmtId="4" fontId="55" fillId="0" borderId="15" xfId="0" applyNumberFormat="1" applyFont="1" applyBorder="1" applyAlignment="1">
      <alignment vertical="center" wrapText="1"/>
    </xf>
    <xf numFmtId="4" fontId="56" fillId="0" borderId="13" xfId="0" applyNumberFormat="1" applyFont="1" applyBorder="1"/>
    <xf numFmtId="4" fontId="56" fillId="0" borderId="15" xfId="0" applyNumberFormat="1" applyFont="1" applyBorder="1"/>
    <xf numFmtId="4" fontId="55" fillId="0" borderId="25" xfId="0" applyNumberFormat="1" applyFont="1" applyFill="1" applyBorder="1"/>
    <xf numFmtId="4" fontId="62" fillId="0" borderId="13" xfId="0" applyNumberFormat="1" applyFont="1" applyBorder="1"/>
    <xf numFmtId="4" fontId="55" fillId="0" borderId="25" xfId="0" applyNumberFormat="1" applyFont="1" applyFill="1" applyBorder="1" applyAlignment="1"/>
    <xf numFmtId="4" fontId="55" fillId="0" borderId="0" xfId="0" applyNumberFormat="1" applyFont="1" applyFill="1" applyBorder="1" applyAlignment="1">
      <alignment vertical="center"/>
    </xf>
    <xf numFmtId="4" fontId="56" fillId="0" borderId="0" xfId="203" applyNumberFormat="1" applyFont="1" applyFill="1" applyBorder="1"/>
    <xf numFmtId="4" fontId="56" fillId="0" borderId="0" xfId="0" applyNumberFormat="1" applyFont="1" applyBorder="1" applyAlignment="1">
      <alignment horizontal="right"/>
    </xf>
    <xf numFmtId="0" fontId="55" fillId="0" borderId="0" xfId="125" applyFont="1" applyAlignment="1">
      <alignment horizontal="center"/>
    </xf>
    <xf numFmtId="181" fontId="56" fillId="0" borderId="0" xfId="0" applyNumberFormat="1" applyFont="1" applyProtection="1"/>
    <xf numFmtId="0" fontId="65" fillId="0" borderId="0" xfId="125" applyFont="1" applyAlignment="1">
      <alignment horizontal="center" vertical="top"/>
    </xf>
    <xf numFmtId="0" fontId="65" fillId="0" borderId="0" xfId="125" applyFont="1" applyAlignment="1">
      <alignment horizontal="left"/>
    </xf>
    <xf numFmtId="4" fontId="65" fillId="0" borderId="0" xfId="125" applyNumberFormat="1" applyFont="1" applyAlignment="1">
      <alignment horizontal="right"/>
    </xf>
    <xf numFmtId="181" fontId="65" fillId="0" borderId="0" xfId="125" applyNumberFormat="1" applyFont="1" applyAlignment="1" applyProtection="1">
      <alignment horizontal="right"/>
      <protection locked="0"/>
    </xf>
    <xf numFmtId="0" fontId="65" fillId="0" borderId="0" xfId="125" applyFont="1"/>
    <xf numFmtId="0" fontId="66" fillId="0" borderId="0" xfId="125" applyFont="1" applyAlignment="1">
      <alignment horizontal="center" vertical="top"/>
    </xf>
    <xf numFmtId="0" fontId="66" fillId="0" borderId="0" xfId="125" applyFont="1" applyAlignment="1">
      <alignment horizontal="left"/>
    </xf>
    <xf numFmtId="4" fontId="66" fillId="0" borderId="0" xfId="125" applyNumberFormat="1" applyFont="1" applyAlignment="1">
      <alignment horizontal="right"/>
    </xf>
    <xf numFmtId="4" fontId="66" fillId="0" borderId="0" xfId="125" applyNumberFormat="1" applyFont="1" applyAlignment="1" applyProtection="1">
      <alignment horizontal="right"/>
      <protection locked="0"/>
    </xf>
    <xf numFmtId="0" fontId="66" fillId="0" borderId="0" xfId="125" applyFont="1"/>
    <xf numFmtId="0" fontId="66" fillId="0" borderId="14" xfId="125" applyFont="1" applyBorder="1" applyAlignment="1">
      <alignment horizontal="center" vertical="top"/>
    </xf>
    <xf numFmtId="0" fontId="66" fillId="0" borderId="14" xfId="125" applyFont="1" applyBorder="1" applyAlignment="1">
      <alignment horizontal="left"/>
    </xf>
    <xf numFmtId="4" fontId="66" fillId="0" borderId="14" xfId="125" applyNumberFormat="1" applyFont="1" applyBorder="1" applyAlignment="1">
      <alignment horizontal="right"/>
    </xf>
    <xf numFmtId="4" fontId="66" fillId="0" borderId="14" xfId="125" applyNumberFormat="1" applyFont="1" applyBorder="1" applyAlignment="1" applyProtection="1">
      <alignment horizontal="right"/>
      <protection locked="0"/>
    </xf>
    <xf numFmtId="0" fontId="65" fillId="24" borderId="16" xfId="125" quotePrefix="1" applyFont="1" applyFill="1" applyBorder="1" applyAlignment="1">
      <alignment horizontal="center" vertical="top"/>
    </xf>
    <xf numFmtId="0" fontId="65" fillId="24" borderId="16" xfId="125" applyFont="1" applyFill="1" applyBorder="1" applyAlignment="1">
      <alignment horizontal="center"/>
    </xf>
    <xf numFmtId="4" fontId="65" fillId="24" borderId="16" xfId="125" applyNumberFormat="1" applyFont="1" applyFill="1" applyBorder="1" applyAlignment="1">
      <alignment horizontal="center"/>
    </xf>
    <xf numFmtId="4" fontId="65" fillId="24" borderId="16" xfId="125" applyNumberFormat="1" applyFont="1" applyFill="1" applyBorder="1" applyAlignment="1" applyProtection="1">
      <alignment horizontal="center"/>
      <protection locked="0"/>
    </xf>
    <xf numFmtId="0" fontId="66" fillId="0" borderId="0" xfId="125" applyFont="1" applyFill="1" applyAlignment="1">
      <alignment vertical="center"/>
    </xf>
    <xf numFmtId="0" fontId="66" fillId="0" borderId="0" xfId="125" quotePrefix="1" applyFont="1" applyAlignment="1">
      <alignment horizontal="center" vertical="top"/>
    </xf>
    <xf numFmtId="4" fontId="66" fillId="0" borderId="0" xfId="125" applyNumberFormat="1" applyFont="1" applyFill="1" applyAlignment="1">
      <alignment horizontal="right"/>
    </xf>
    <xf numFmtId="0" fontId="66" fillId="0" borderId="0" xfId="125" applyFont="1" applyAlignment="1">
      <alignment vertical="center"/>
    </xf>
    <xf numFmtId="0" fontId="66" fillId="0" borderId="0" xfId="0" applyFont="1" applyFill="1" applyAlignment="1">
      <alignment horizontal="center" vertical="top"/>
    </xf>
    <xf numFmtId="0" fontId="67" fillId="0" borderId="0" xfId="139" applyFont="1" applyFill="1" applyAlignment="1">
      <alignment horizontal="left" vertical="top" wrapText="1"/>
    </xf>
    <xf numFmtId="0" fontId="66" fillId="0" borderId="0" xfId="0" applyFont="1" applyFill="1"/>
    <xf numFmtId="4" fontId="66" fillId="0" borderId="0" xfId="0" applyNumberFormat="1" applyFont="1" applyFill="1"/>
    <xf numFmtId="4" fontId="66" fillId="0" borderId="0" xfId="0" applyNumberFormat="1" applyFont="1" applyFill="1" applyProtection="1">
      <protection locked="0"/>
    </xf>
    <xf numFmtId="0" fontId="67" fillId="0" borderId="0" xfId="139" applyFont="1" applyFill="1" applyAlignment="1">
      <alignment horizontal="left" wrapText="1"/>
    </xf>
    <xf numFmtId="0" fontId="66" fillId="0" borderId="0" xfId="0" applyFont="1"/>
    <xf numFmtId="4" fontId="66" fillId="0" borderId="0" xfId="0" applyNumberFormat="1" applyFont="1"/>
    <xf numFmtId="4" fontId="66" fillId="0" borderId="0" xfId="0" applyNumberFormat="1" applyFont="1" applyProtection="1">
      <protection locked="0"/>
    </xf>
    <xf numFmtId="181" fontId="66" fillId="0" borderId="0" xfId="0" applyNumberFormat="1" applyFont="1" applyProtection="1">
      <protection locked="0"/>
    </xf>
    <xf numFmtId="181" fontId="66" fillId="0" borderId="0" xfId="0" applyNumberFormat="1" applyFont="1" applyProtection="1"/>
    <xf numFmtId="0" fontId="68" fillId="0" borderId="0" xfId="139" applyFont="1" applyFill="1" applyAlignment="1">
      <alignment horizontal="left" vertical="top" wrapText="1"/>
    </xf>
    <xf numFmtId="0" fontId="68" fillId="0" borderId="0" xfId="139" applyFont="1" applyFill="1" applyAlignment="1">
      <alignment horizontal="left" wrapText="1"/>
    </xf>
    <xf numFmtId="0" fontId="66" fillId="0" borderId="0" xfId="125" applyFont="1" applyBorder="1" applyAlignment="1">
      <alignment horizontal="center" vertical="top"/>
    </xf>
    <xf numFmtId="181" fontId="66" fillId="0" borderId="0" xfId="125" applyNumberFormat="1" applyFont="1" applyAlignment="1" applyProtection="1">
      <alignment horizontal="right"/>
      <protection locked="0"/>
    </xf>
    <xf numFmtId="181" fontId="66" fillId="0" borderId="0" xfId="125" applyNumberFormat="1" applyFont="1" applyAlignment="1">
      <alignment horizontal="right"/>
    </xf>
    <xf numFmtId="0" fontId="65" fillId="0" borderId="15" xfId="0" applyFont="1" applyBorder="1" applyAlignment="1">
      <alignment horizontal="center" vertical="top" wrapText="1"/>
    </xf>
    <xf numFmtId="0" fontId="65" fillId="0" borderId="15" xfId="0" applyFont="1" applyBorder="1" applyAlignment="1">
      <alignment vertical="top" wrapText="1"/>
    </xf>
    <xf numFmtId="0" fontId="65" fillId="0" borderId="15" xfId="0" applyFont="1" applyBorder="1" applyAlignment="1">
      <alignment horizontal="right" wrapText="1"/>
    </xf>
    <xf numFmtId="3" fontId="65" fillId="0" borderId="15" xfId="0" applyNumberFormat="1" applyFont="1" applyBorder="1" applyAlignment="1">
      <alignment wrapText="1"/>
    </xf>
    <xf numFmtId="181" fontId="65" fillId="0" borderId="15" xfId="0" applyNumberFormat="1" applyFont="1" applyBorder="1" applyAlignment="1">
      <alignment wrapText="1"/>
    </xf>
    <xf numFmtId="0" fontId="65" fillId="0" borderId="0" xfId="0" applyFont="1" applyBorder="1" applyAlignment="1">
      <alignment horizontal="center" vertical="top" wrapText="1"/>
    </xf>
    <xf numFmtId="0" fontId="65" fillId="0" borderId="0" xfId="0" applyFont="1" applyBorder="1" applyAlignment="1">
      <alignment vertical="top" wrapText="1"/>
    </xf>
    <xf numFmtId="0" fontId="65" fillId="0" borderId="0" xfId="0" applyFont="1" applyBorder="1" applyAlignment="1">
      <alignment horizontal="right" wrapText="1"/>
    </xf>
    <xf numFmtId="3" fontId="65" fillId="0" borderId="0" xfId="0" applyNumberFormat="1" applyFont="1" applyBorder="1" applyAlignment="1">
      <alignment wrapText="1"/>
    </xf>
    <xf numFmtId="181" fontId="65" fillId="0" borderId="0" xfId="0" applyNumberFormat="1" applyFont="1" applyBorder="1" applyAlignment="1">
      <alignment wrapText="1"/>
    </xf>
    <xf numFmtId="0" fontId="55" fillId="0" borderId="0" xfId="125" applyFont="1" applyBorder="1" applyAlignment="1">
      <alignment horizontal="right"/>
    </xf>
    <xf numFmtId="4" fontId="56" fillId="0" borderId="0" xfId="203" applyNumberFormat="1" applyFont="1" applyBorder="1" applyAlignment="1">
      <alignment vertical="center"/>
    </xf>
    <xf numFmtId="0" fontId="66" fillId="0" borderId="0" xfId="0" applyFont="1" applyAlignment="1">
      <alignment horizontal="center" vertical="top"/>
    </xf>
    <xf numFmtId="0" fontId="69" fillId="0" borderId="0" xfId="139" applyFont="1" applyFill="1" applyAlignment="1">
      <alignment horizontal="left" vertical="top" wrapText="1"/>
    </xf>
    <xf numFmtId="181" fontId="65" fillId="0" borderId="0" xfId="125" applyNumberFormat="1" applyFont="1" applyAlignment="1">
      <alignment horizontal="right"/>
    </xf>
    <xf numFmtId="4" fontId="55" fillId="0" borderId="0" xfId="125" applyNumberFormat="1" applyFont="1" applyAlignment="1">
      <alignment horizontal="right"/>
    </xf>
    <xf numFmtId="181" fontId="55" fillId="0" borderId="15" xfId="125" applyNumberFormat="1" applyFont="1" applyBorder="1" applyAlignment="1">
      <alignment vertical="center"/>
    </xf>
    <xf numFmtId="173" fontId="55" fillId="0" borderId="14" xfId="125" applyNumberFormat="1" applyFont="1" applyBorder="1"/>
    <xf numFmtId="164" fontId="55" fillId="0" borderId="0" xfId="125" applyNumberFormat="1" applyFont="1" applyFill="1" applyBorder="1" applyAlignment="1">
      <alignment horizontal="right" vertical="center"/>
    </xf>
    <xf numFmtId="173" fontId="55" fillId="0" borderId="0" xfId="125" applyNumberFormat="1" applyFont="1" applyFill="1" applyBorder="1"/>
    <xf numFmtId="0" fontId="55" fillId="0" borderId="0" xfId="125" applyFont="1" applyBorder="1" applyAlignment="1">
      <alignment horizontal="right"/>
    </xf>
    <xf numFmtId="39" fontId="55" fillId="0" borderId="24" xfId="0" applyNumberFormat="1" applyFont="1" applyBorder="1" applyAlignment="1">
      <alignment horizontal="left" vertical="center" wrapText="1"/>
    </xf>
    <xf numFmtId="0" fontId="55" fillId="0" borderId="24" xfId="0" applyFont="1" applyBorder="1" applyAlignment="1">
      <alignment horizontal="right" vertical="center"/>
    </xf>
    <xf numFmtId="0" fontId="55" fillId="0" borderId="25" xfId="0" applyFont="1" applyBorder="1" applyAlignment="1">
      <alignment horizontal="right" vertical="center"/>
    </xf>
    <xf numFmtId="4" fontId="56" fillId="0" borderId="0" xfId="203" applyNumberFormat="1" applyFont="1" applyBorder="1" applyAlignment="1">
      <alignment vertical="center"/>
    </xf>
    <xf numFmtId="4" fontId="56" fillId="0" borderId="0" xfId="0" applyNumberFormat="1" applyFont="1" applyBorder="1" applyAlignment="1"/>
  </cellXfs>
  <cellStyles count="204">
    <cellStyle name="20 % – Poudarek1" xfId="1"/>
    <cellStyle name="20 % – Poudarek1 2" xfId="2"/>
    <cellStyle name="20 % – Poudarek2" xfId="3"/>
    <cellStyle name="20 % – Poudarek2 2" xfId="4"/>
    <cellStyle name="20 % – Poudarek3" xfId="5"/>
    <cellStyle name="20 % – Poudarek3 2" xfId="6"/>
    <cellStyle name="20 % – Poudarek4" xfId="7"/>
    <cellStyle name="20 % – Poudarek4 2" xfId="8"/>
    <cellStyle name="20 % – Poudarek5" xfId="9"/>
    <cellStyle name="20 % – Poudarek5 2" xfId="10"/>
    <cellStyle name="20 % – Poudarek6" xfId="11"/>
    <cellStyle name="20 % – Poudarek6 2" xfId="12"/>
    <cellStyle name="40 % – Poudarek1" xfId="13"/>
    <cellStyle name="40 % – Poudarek1 2" xfId="14"/>
    <cellStyle name="40 % – Poudarek2" xfId="15"/>
    <cellStyle name="40 % – Poudarek2 2" xfId="16"/>
    <cellStyle name="40 % – Poudarek3" xfId="17"/>
    <cellStyle name="40 % – Poudarek3 2" xfId="18"/>
    <cellStyle name="40 % – Poudarek4" xfId="19"/>
    <cellStyle name="40 % – Poudarek4 2" xfId="20"/>
    <cellStyle name="40 % – Poudarek5" xfId="21"/>
    <cellStyle name="40 % – Poudarek5 2" xfId="22"/>
    <cellStyle name="40 % – Poudarek6" xfId="23"/>
    <cellStyle name="40 % – Poudarek6 2" xfId="24"/>
    <cellStyle name="60 % – Poudarek1" xfId="25"/>
    <cellStyle name="60 % – Poudarek1 2" xfId="26"/>
    <cellStyle name="60 % – Poudarek2" xfId="27"/>
    <cellStyle name="60 % – Poudarek2 2" xfId="28"/>
    <cellStyle name="60 % – Poudarek3" xfId="29"/>
    <cellStyle name="60 % – Poudarek3 2" xfId="30"/>
    <cellStyle name="60 % – Poudarek4" xfId="31"/>
    <cellStyle name="60 % – Poudarek4 2" xfId="32"/>
    <cellStyle name="60 % – Poudarek5" xfId="33"/>
    <cellStyle name="60 % – Poudarek5 2" xfId="34"/>
    <cellStyle name="60 % – Poudarek6" xfId="35"/>
    <cellStyle name="60 % – Poudarek6 2" xfId="36"/>
    <cellStyle name="Comma 2" xfId="37"/>
    <cellStyle name="Comma 2 2" xfId="38"/>
    <cellStyle name="Comma 2 3" xfId="180"/>
    <cellStyle name="Comma 3" xfId="39"/>
    <cellStyle name="Comma 3 2" xfId="181"/>
    <cellStyle name="Comma0" xfId="40"/>
    <cellStyle name="Comma0 2" xfId="41"/>
    <cellStyle name="Comma0 2 2" xfId="42"/>
    <cellStyle name="Comma0 3" xfId="43"/>
    <cellStyle name="Currency0" xfId="44"/>
    <cellStyle name="Currency0 2" xfId="45"/>
    <cellStyle name="Currency0 2 2" xfId="46"/>
    <cellStyle name="Currency0 3" xfId="47"/>
    <cellStyle name="Date" xfId="48"/>
    <cellStyle name="Date 2" xfId="49"/>
    <cellStyle name="Date 2 2" xfId="50"/>
    <cellStyle name="Date 3" xfId="51"/>
    <cellStyle name="Denar [0]_V3 plin" xfId="52"/>
    <cellStyle name="Denar_V3 plin" xfId="53"/>
    <cellStyle name="Dezimal [0]_Tabelle1" xfId="54"/>
    <cellStyle name="Dezimal_Tabelle1" xfId="55"/>
    <cellStyle name="Dobro" xfId="56"/>
    <cellStyle name="Dobro 2" xfId="57"/>
    <cellStyle name="Element-delo" xfId="58"/>
    <cellStyle name="Element-delo 5" xfId="59"/>
    <cellStyle name="Element-delo_HTZ IP 164 srednja zdravstvena šola Celje ci1151-1, BZ500+..." xfId="60"/>
    <cellStyle name="Excel Built-in Normal" xfId="61"/>
    <cellStyle name="Excel Built-in Normal 1" xfId="62"/>
    <cellStyle name="Fixed" xfId="63"/>
    <cellStyle name="Fixed 2" xfId="64"/>
    <cellStyle name="Fixed 2 2" xfId="65"/>
    <cellStyle name="Fixed 3" xfId="66"/>
    <cellStyle name="general" xfId="67"/>
    <cellStyle name="general 2" xfId="68"/>
    <cellStyle name="general 3" xfId="182"/>
    <cellStyle name="Heading" xfId="69"/>
    <cellStyle name="Heading 1 2" xfId="70"/>
    <cellStyle name="Heading 1 2 2" xfId="71"/>
    <cellStyle name="Heading 1 2 3" xfId="72"/>
    <cellStyle name="Heading 1 3" xfId="73"/>
    <cellStyle name="Heading 2 2" xfId="74"/>
    <cellStyle name="Heading 2 2 2" xfId="75"/>
    <cellStyle name="Heading 2 2 3" xfId="76"/>
    <cellStyle name="Heading 2 3" xfId="77"/>
    <cellStyle name="Heading1" xfId="78"/>
    <cellStyle name="Heading1 2" xfId="79"/>
    <cellStyle name="Heading2" xfId="80"/>
    <cellStyle name="Hiperpovezava 2" xfId="81"/>
    <cellStyle name="Izhod" xfId="82"/>
    <cellStyle name="Izhod 2" xfId="83"/>
    <cellStyle name="Naslov" xfId="84"/>
    <cellStyle name="Naslov 1 2" xfId="85"/>
    <cellStyle name="Naslov 2 2" xfId="86"/>
    <cellStyle name="Naslov 3 2" xfId="87"/>
    <cellStyle name="Naslov 4 2" xfId="88"/>
    <cellStyle name="Naslov 5" xfId="89"/>
    <cellStyle name="naslov2" xfId="90"/>
    <cellStyle name="Navadno" xfId="0" builtinId="0"/>
    <cellStyle name="Navadno 10" xfId="91"/>
    <cellStyle name="Navadno 10 2" xfId="92"/>
    <cellStyle name="Navadno 14 60" xfId="93"/>
    <cellStyle name="Navadno 2" xfId="94"/>
    <cellStyle name="Navadno 2 2" xfId="95"/>
    <cellStyle name="Navadno 2 2 2" xfId="96"/>
    <cellStyle name="Navadno 2 2 2 2" xfId="183"/>
    <cellStyle name="Navadno 2 2 3" xfId="97"/>
    <cellStyle name="Navadno 2 3" xfId="98"/>
    <cellStyle name="Navadno 2 3 2" xfId="184"/>
    <cellStyle name="Navadno 2 62" xfId="99"/>
    <cellStyle name="Navadno 2 62 2" xfId="185"/>
    <cellStyle name="Navadno 2_Api - ENERGETSKA SANACIJA - Postojna 19.5.2014" xfId="100"/>
    <cellStyle name="Navadno 244" xfId="101"/>
    <cellStyle name="Navadno 3" xfId="102"/>
    <cellStyle name="Navadno 3 2" xfId="103"/>
    <cellStyle name="Navadno 3 2 2" xfId="104"/>
    <cellStyle name="Navadno 3 2 2 2" xfId="186"/>
    <cellStyle name="Navadno 3 3" xfId="105"/>
    <cellStyle name="Navadno 382" xfId="106"/>
    <cellStyle name="Navadno 382 2" xfId="187"/>
    <cellStyle name="Navadno 383" xfId="107"/>
    <cellStyle name="Navadno 383 2" xfId="188"/>
    <cellStyle name="Navadno 384" xfId="108"/>
    <cellStyle name="Navadno 384 2" xfId="189"/>
    <cellStyle name="Navadno 386" xfId="109"/>
    <cellStyle name="Navadno 386 2" xfId="190"/>
    <cellStyle name="Navadno 387" xfId="110"/>
    <cellStyle name="Navadno 387 2" xfId="191"/>
    <cellStyle name="Navadno 388" xfId="111"/>
    <cellStyle name="Navadno 388 2" xfId="192"/>
    <cellStyle name="Navadno 389" xfId="112"/>
    <cellStyle name="Navadno 389 2" xfId="193"/>
    <cellStyle name="Navadno 390" xfId="113"/>
    <cellStyle name="Navadno 390 2" xfId="194"/>
    <cellStyle name="Navadno 4" xfId="114"/>
    <cellStyle name="Navadno 5" xfId="115"/>
    <cellStyle name="Navadno 6" xfId="116"/>
    <cellStyle name="Navadno 6 2" xfId="117"/>
    <cellStyle name="Navadno 7" xfId="118"/>
    <cellStyle name="Navadno 7 2" xfId="119"/>
    <cellStyle name="Navadno 8" xfId="120"/>
    <cellStyle name="Navadno 8 2" xfId="121"/>
    <cellStyle name="Navadno 8 2 2" xfId="122"/>
    <cellStyle name="Navadno 9" xfId="123"/>
    <cellStyle name="Navadno_ARREA- koča Ruše-rušitve 2" xfId="124"/>
    <cellStyle name="Navadno_KALAMAR-PSO GREGORČIČEVA MS-16.11.04" xfId="125"/>
    <cellStyle name="Navadno_OKNA, VRATA" xfId="126"/>
    <cellStyle name="Nevtralno 2" xfId="127"/>
    <cellStyle name="Normal 11" xfId="128"/>
    <cellStyle name="Normal 2" xfId="129"/>
    <cellStyle name="Normal 2 2" xfId="130"/>
    <cellStyle name="Normal 3" xfId="131"/>
    <cellStyle name="Normal 3 2" xfId="132"/>
    <cellStyle name="Normal 3 2 2" xfId="195"/>
    <cellStyle name="Normal 3 3" xfId="133"/>
    <cellStyle name="Normal 4" xfId="134"/>
    <cellStyle name="Normal 4 2" xfId="135"/>
    <cellStyle name="Normal 4 3" xfId="196"/>
    <cellStyle name="Normal 5" xfId="136"/>
    <cellStyle name="Normal_I-BREZOV" xfId="203"/>
    <cellStyle name="Odstotek 2" xfId="137"/>
    <cellStyle name="Odstotek 3" xfId="138"/>
    <cellStyle name="OPIS" xfId="139"/>
    <cellStyle name="Opomba 2" xfId="140"/>
    <cellStyle name="Opomba 2 2" xfId="197"/>
    <cellStyle name="Opozorilo" xfId="141"/>
    <cellStyle name="Opozorilo 2" xfId="142"/>
    <cellStyle name="Percent 2" xfId="143"/>
    <cellStyle name="Pojasnjevalno besedilo 2" xfId="144"/>
    <cellStyle name="Popis Evo" xfId="145"/>
    <cellStyle name="Poudarek1 2" xfId="146"/>
    <cellStyle name="Poudarek2 2" xfId="147"/>
    <cellStyle name="Poudarek3 2" xfId="148"/>
    <cellStyle name="Poudarek4 2" xfId="149"/>
    <cellStyle name="Poudarek5 2" xfId="150"/>
    <cellStyle name="Poudarek6 2" xfId="151"/>
    <cellStyle name="Povezana celica 2" xfId="152"/>
    <cellStyle name="Preveri celico 2" xfId="153"/>
    <cellStyle name="PRVA VRSTA Element delo 2" xfId="154"/>
    <cellStyle name="Računanje 2" xfId="155"/>
    <cellStyle name="Result" xfId="156"/>
    <cellStyle name="Result2" xfId="157"/>
    <cellStyle name="Slabo 2" xfId="158"/>
    <cellStyle name="Slog 1" xfId="159"/>
    <cellStyle name="Standard_Tabelle1" xfId="160"/>
    <cellStyle name="Total 2" xfId="161"/>
    <cellStyle name="Total 2 2" xfId="162"/>
    <cellStyle name="Total 3" xfId="163"/>
    <cellStyle name="Valuta (0)_344COMPU" xfId="164"/>
    <cellStyle name="Valuta 2" xfId="165"/>
    <cellStyle name="Valuta 2 2" xfId="166"/>
    <cellStyle name="Valuta 2 2 2" xfId="167"/>
    <cellStyle name="Valuta 2 2 2 2" xfId="199"/>
    <cellStyle name="Valuta 2 2 3" xfId="198"/>
    <cellStyle name="Valuta 3" xfId="168"/>
    <cellStyle name="Valuta 3 2" xfId="200"/>
    <cellStyle name="Vejica 2" xfId="169"/>
    <cellStyle name="Vejica 2 2" xfId="170"/>
    <cellStyle name="Vejica 2 2 2" xfId="201"/>
    <cellStyle name="Vejica 3" xfId="171"/>
    <cellStyle name="Vejica 3 2" xfId="202"/>
    <cellStyle name="Vejica 4" xfId="172"/>
    <cellStyle name="Vejica 5" xfId="173"/>
    <cellStyle name="Vejica 6" xfId="174"/>
    <cellStyle name="Vejica_KALAMAR-PSO GREGORČIČEVA MS-16.11.04" xfId="175"/>
    <cellStyle name="Vnos 2" xfId="176"/>
    <cellStyle name="Vsota 2" xfId="177"/>
    <cellStyle name="Währung [0]_Tabelle1" xfId="178"/>
    <cellStyle name="Währung_Tabelle1" xfId="1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ocuments/Popisi/BIPA-&#268;RNU&#352;KI%20BAJER%20kon&#269;ni%20popisi%2030.4.2012/2-crnuski%20bajer_arh_klet_pzi_2604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LAVNA REKAPITULACIJA"/>
      <sheetName val="REKAPITULACIJA GR.+OB. DELA"/>
      <sheetName val="ZEM.D.+pripr.dela-temeljenje"/>
      <sheetName val="GLOBOKO TEMELJENJE"/>
      <sheetName val="BETONSKA DELA (2)"/>
      <sheetName val="ZIDARSKA DELA (2)"/>
      <sheetName val="TESARSKA DELA (2)"/>
      <sheetName val="ZEM.D.+pripr.dela"/>
      <sheetName val="BETONSKA DELA"/>
      <sheetName val="ZIDARSKA DELA"/>
      <sheetName val="TESARSKA DELA"/>
      <sheetName val="NEPREDVIDENA GR.DELA"/>
      <sheetName val="KLJUČAVNIČARSKA DELA"/>
      <sheetName val="KERAMIČARSKA DELA"/>
      <sheetName val="PODOPOLAGALSKA DELA"/>
      <sheetName val="OKNA,VRATA"/>
      <sheetName val="SLIKOPLESKARSKA DELA"/>
      <sheetName val="NEPREDVIDENA OB. DELA"/>
      <sheetName val="STENE IN STROPOVI"/>
      <sheetName val="FASADA V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sheetData sheetId="19"/>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tabColor rgb="FF00B050"/>
  </sheetPr>
  <dimension ref="A2:L43"/>
  <sheetViews>
    <sheetView view="pageLayout" zoomScaleNormal="100" zoomScaleSheetLayoutView="130" workbookViewId="0">
      <selection activeCell="G34" sqref="G34"/>
    </sheetView>
  </sheetViews>
  <sheetFormatPr defaultRowHeight="12.75"/>
  <cols>
    <col min="1" max="4" width="9.140625" style="64"/>
    <col min="5" max="5" width="6.42578125" style="64" customWidth="1"/>
    <col min="6" max="6" width="3.28515625" style="64" customWidth="1"/>
    <col min="7" max="7" width="5.5703125" style="64" customWidth="1"/>
    <col min="8" max="8" width="17.5703125" style="65" customWidth="1"/>
    <col min="9" max="9" width="13" style="65" customWidth="1"/>
    <col min="10" max="16384" width="9.140625" style="64"/>
  </cols>
  <sheetData>
    <row r="2" spans="1:12">
      <c r="A2" s="66" t="s">
        <v>18</v>
      </c>
      <c r="B2" s="67"/>
      <c r="C2" s="67" t="s">
        <v>51</v>
      </c>
      <c r="D2" s="67"/>
      <c r="E2" s="68"/>
      <c r="F2" s="314"/>
      <c r="G2" s="314"/>
      <c r="H2" s="69"/>
      <c r="I2" s="69"/>
      <c r="J2" s="123"/>
      <c r="K2" s="123"/>
      <c r="L2" s="73"/>
    </row>
    <row r="3" spans="1:12">
      <c r="A3" s="70"/>
      <c r="B3" s="71"/>
      <c r="C3" s="71"/>
      <c r="D3" s="71"/>
      <c r="E3" s="72"/>
      <c r="F3" s="73"/>
      <c r="G3" s="73"/>
      <c r="H3" s="69"/>
      <c r="I3" s="69"/>
      <c r="J3" s="123"/>
      <c r="K3" s="123"/>
      <c r="L3" s="73"/>
    </row>
    <row r="4" spans="1:12">
      <c r="A4" s="70"/>
      <c r="B4" s="71"/>
      <c r="C4" s="71"/>
      <c r="D4" s="71"/>
      <c r="E4" s="72"/>
      <c r="F4" s="73"/>
      <c r="G4" s="73"/>
      <c r="H4" s="69"/>
      <c r="I4" s="69"/>
      <c r="J4" s="123"/>
      <c r="K4" s="123"/>
      <c r="L4" s="73"/>
    </row>
    <row r="5" spans="1:12">
      <c r="A5" s="70" t="s">
        <v>19</v>
      </c>
      <c r="B5" s="71"/>
      <c r="C5" s="67" t="s">
        <v>314</v>
      </c>
      <c r="D5" s="71"/>
      <c r="E5" s="72"/>
      <c r="F5" s="73"/>
      <c r="G5" s="73"/>
      <c r="H5" s="69"/>
      <c r="I5" s="69"/>
      <c r="J5" s="123"/>
      <c r="K5" s="123"/>
      <c r="L5" s="73"/>
    </row>
    <row r="6" spans="1:12">
      <c r="A6" s="70"/>
      <c r="B6" s="71"/>
      <c r="C6" s="67"/>
      <c r="D6" s="71"/>
      <c r="E6" s="72"/>
      <c r="F6" s="73"/>
      <c r="G6" s="73"/>
      <c r="H6" s="69"/>
      <c r="I6" s="69"/>
      <c r="J6" s="123"/>
      <c r="K6" s="123"/>
      <c r="L6" s="73"/>
    </row>
    <row r="7" spans="1:12" s="83" customFormat="1">
      <c r="A7" s="70" t="s">
        <v>117</v>
      </c>
      <c r="B7" s="67"/>
      <c r="C7" s="71" t="s">
        <v>211</v>
      </c>
      <c r="D7" s="67"/>
      <c r="E7" s="68"/>
      <c r="F7" s="314"/>
      <c r="G7" s="314"/>
      <c r="H7" s="74"/>
      <c r="I7" s="74"/>
      <c r="J7" s="122"/>
      <c r="K7" s="122"/>
      <c r="L7" s="314"/>
    </row>
    <row r="8" spans="1:12" s="83" customFormat="1">
      <c r="A8" s="66"/>
      <c r="B8" s="67"/>
      <c r="C8" s="67"/>
      <c r="D8" s="67"/>
      <c r="E8" s="68"/>
      <c r="F8" s="314"/>
      <c r="G8" s="314"/>
      <c r="H8" s="74"/>
      <c r="I8" s="74"/>
      <c r="J8" s="122"/>
      <c r="K8" s="122"/>
      <c r="L8" s="314"/>
    </row>
    <row r="9" spans="1:12">
      <c r="A9" s="70" t="s">
        <v>20</v>
      </c>
      <c r="B9" s="71"/>
      <c r="C9" s="234" t="s">
        <v>118</v>
      </c>
      <c r="D9" s="71"/>
      <c r="E9" s="72"/>
      <c r="F9" s="73"/>
      <c r="G9" s="73"/>
      <c r="H9" s="69"/>
      <c r="I9" s="69"/>
      <c r="J9" s="123"/>
      <c r="K9" s="123"/>
      <c r="L9" s="73"/>
    </row>
    <row r="10" spans="1:12">
      <c r="A10" s="70"/>
      <c r="B10" s="71"/>
      <c r="C10" s="71"/>
      <c r="D10" s="71"/>
      <c r="E10" s="72"/>
      <c r="F10" s="73"/>
      <c r="G10" s="73"/>
      <c r="H10" s="69"/>
      <c r="I10" s="69"/>
      <c r="J10" s="123"/>
      <c r="K10" s="123"/>
      <c r="L10" s="73"/>
    </row>
    <row r="11" spans="1:12">
      <c r="A11" s="70" t="s">
        <v>21</v>
      </c>
      <c r="B11" s="71"/>
      <c r="C11" s="235" t="s">
        <v>305</v>
      </c>
      <c r="D11" s="71"/>
      <c r="E11" s="68"/>
      <c r="F11" s="73"/>
      <c r="G11" s="73"/>
      <c r="H11" s="69"/>
      <c r="I11" s="69"/>
      <c r="J11" s="123"/>
      <c r="K11" s="123"/>
      <c r="L11" s="73"/>
    </row>
    <row r="12" spans="1:12" s="71" customFormat="1">
      <c r="A12" s="76"/>
      <c r="B12" s="77"/>
      <c r="C12" s="77"/>
      <c r="D12" s="77"/>
      <c r="E12" s="78"/>
      <c r="F12" s="79"/>
      <c r="G12" s="79"/>
      <c r="H12" s="80"/>
      <c r="I12" s="80"/>
      <c r="J12" s="123"/>
      <c r="K12" s="123"/>
      <c r="L12" s="73"/>
    </row>
    <row r="13" spans="1:12">
      <c r="A13" s="70"/>
      <c r="B13" s="71"/>
      <c r="C13" s="71"/>
      <c r="D13" s="71"/>
      <c r="E13" s="72"/>
      <c r="F13" s="73"/>
      <c r="G13" s="73"/>
      <c r="H13" s="69"/>
      <c r="I13" s="69"/>
      <c r="J13" s="123"/>
      <c r="K13" s="123"/>
      <c r="L13" s="73"/>
    </row>
    <row r="14" spans="1:12">
      <c r="A14" s="70" t="s">
        <v>119</v>
      </c>
      <c r="B14" s="67"/>
      <c r="C14" s="67" t="s">
        <v>120</v>
      </c>
      <c r="D14" s="67"/>
      <c r="E14" s="68"/>
      <c r="F14" s="314"/>
      <c r="G14" s="314"/>
      <c r="H14" s="74"/>
      <c r="I14" s="74"/>
      <c r="J14" s="123"/>
      <c r="K14" s="123"/>
      <c r="L14" s="73"/>
    </row>
    <row r="15" spans="1:12">
      <c r="A15" s="66"/>
      <c r="B15" s="67"/>
      <c r="C15" s="67"/>
      <c r="D15" s="67"/>
      <c r="E15" s="68"/>
      <c r="F15" s="314"/>
      <c r="G15" s="314"/>
      <c r="H15" s="74"/>
      <c r="I15" s="74"/>
      <c r="J15" s="123"/>
      <c r="K15" s="123"/>
      <c r="L15" s="73"/>
    </row>
    <row r="16" spans="1:12">
      <c r="A16" s="70" t="s">
        <v>121</v>
      </c>
      <c r="B16" s="67"/>
      <c r="C16" s="67"/>
      <c r="D16" s="67" t="s">
        <v>122</v>
      </c>
      <c r="E16" s="68"/>
      <c r="F16" s="314"/>
      <c r="G16" s="314"/>
      <c r="H16" s="74"/>
      <c r="I16" s="74"/>
      <c r="J16" s="123"/>
      <c r="K16" s="123"/>
      <c r="L16" s="73"/>
    </row>
    <row r="17" spans="1:12">
      <c r="A17" s="66"/>
      <c r="B17" s="67"/>
      <c r="C17" s="67"/>
      <c r="D17" s="67"/>
      <c r="E17" s="68"/>
      <c r="F17" s="314"/>
      <c r="G17" s="314"/>
      <c r="H17" s="74"/>
      <c r="I17" s="74"/>
      <c r="J17" s="123"/>
      <c r="K17" s="123"/>
      <c r="L17" s="73"/>
    </row>
    <row r="18" spans="1:12" ht="23.25">
      <c r="A18" s="66"/>
      <c r="B18" s="67"/>
      <c r="C18" s="67"/>
      <c r="D18" s="67"/>
      <c r="E18" s="81" t="s">
        <v>22</v>
      </c>
      <c r="F18" s="314"/>
      <c r="G18" s="314"/>
      <c r="H18" s="74"/>
      <c r="I18" s="74"/>
      <c r="J18" s="123"/>
      <c r="K18" s="123"/>
      <c r="L18" s="73"/>
    </row>
    <row r="19" spans="1:12">
      <c r="A19" s="82"/>
      <c r="B19" s="83"/>
      <c r="C19" s="83"/>
      <c r="D19" s="83"/>
      <c r="E19" s="84"/>
      <c r="F19" s="85"/>
      <c r="G19" s="85"/>
      <c r="H19" s="86"/>
      <c r="I19" s="86"/>
      <c r="J19" s="121"/>
      <c r="K19" s="121"/>
      <c r="L19" s="127"/>
    </row>
    <row r="20" spans="1:12">
      <c r="A20" s="83"/>
      <c r="B20" s="83"/>
      <c r="C20" s="83"/>
      <c r="D20" s="83"/>
      <c r="E20" s="264"/>
      <c r="F20" s="85"/>
      <c r="G20" s="85"/>
      <c r="H20" s="86"/>
      <c r="I20" s="86"/>
      <c r="J20" s="121"/>
      <c r="K20" s="121"/>
      <c r="L20" s="127"/>
    </row>
    <row r="21" spans="1:12">
      <c r="A21" s="83"/>
      <c r="B21" s="83"/>
      <c r="C21" s="83"/>
      <c r="D21" s="83"/>
      <c r="E21" s="84"/>
      <c r="F21" s="85"/>
      <c r="G21" s="85"/>
      <c r="H21" s="86"/>
      <c r="I21" s="86"/>
      <c r="J21" s="121"/>
      <c r="K21" s="121"/>
      <c r="L21" s="127"/>
    </row>
    <row r="22" spans="1:12">
      <c r="A22" s="83"/>
      <c r="B22" s="83"/>
      <c r="C22" s="83"/>
      <c r="D22" s="83"/>
      <c r="E22" s="84"/>
      <c r="F22" s="85"/>
      <c r="G22" s="85"/>
      <c r="H22" s="87"/>
      <c r="I22" s="86"/>
      <c r="J22" s="121"/>
      <c r="K22" s="121"/>
      <c r="L22" s="127"/>
    </row>
    <row r="23" spans="1:12" s="71" customFormat="1">
      <c r="A23" s="67"/>
      <c r="B23" s="67"/>
      <c r="C23" s="67"/>
      <c r="D23" s="67"/>
      <c r="E23" s="68"/>
      <c r="F23" s="314"/>
      <c r="G23" s="314"/>
      <c r="H23" s="88"/>
      <c r="I23" s="74"/>
      <c r="J23" s="123"/>
      <c r="K23" s="123"/>
      <c r="L23" s="73"/>
    </row>
    <row r="24" spans="1:12" s="71" customFormat="1">
      <c r="A24" s="67"/>
      <c r="B24" s="67"/>
      <c r="C24" s="67"/>
      <c r="D24" s="67"/>
      <c r="E24" s="68"/>
      <c r="F24" s="314"/>
      <c r="G24" s="314"/>
      <c r="H24" s="89"/>
      <c r="I24" s="90"/>
      <c r="J24" s="123"/>
      <c r="K24" s="123"/>
      <c r="L24" s="73"/>
    </row>
    <row r="25" spans="1:12" s="71" customFormat="1">
      <c r="B25" s="70"/>
      <c r="C25" s="91"/>
      <c r="D25" s="67"/>
      <c r="E25" s="68"/>
      <c r="G25" s="314"/>
      <c r="H25" s="92"/>
      <c r="I25" s="93"/>
      <c r="J25" s="123"/>
      <c r="K25" s="123"/>
      <c r="L25" s="73"/>
    </row>
    <row r="26" spans="1:12" s="71" customFormat="1">
      <c r="A26" s="71" t="s">
        <v>8</v>
      </c>
      <c r="B26" s="94"/>
      <c r="C26" s="91"/>
      <c r="D26" s="67"/>
      <c r="E26" s="68"/>
      <c r="F26" s="314"/>
      <c r="G26" s="314"/>
      <c r="H26" s="92">
        <f>'REKAPITULACIJA GO'!$F$32</f>
        <v>0</v>
      </c>
      <c r="I26" s="93"/>
      <c r="J26" s="123"/>
      <c r="K26" s="123"/>
      <c r="L26" s="73"/>
    </row>
    <row r="27" spans="1:12" s="71" customFormat="1">
      <c r="B27" s="94"/>
      <c r="C27" s="91"/>
      <c r="D27" s="67"/>
      <c r="E27" s="68"/>
      <c r="F27" s="314"/>
      <c r="G27" s="314"/>
      <c r="H27" s="92"/>
      <c r="I27" s="93"/>
      <c r="J27" s="123"/>
      <c r="K27" s="123"/>
      <c r="L27" s="73"/>
    </row>
    <row r="28" spans="1:12" s="71" customFormat="1">
      <c r="A28" s="71" t="s">
        <v>0</v>
      </c>
      <c r="B28" s="94"/>
      <c r="C28" s="91"/>
      <c r="D28" s="67"/>
      <c r="E28" s="68"/>
      <c r="F28" s="314"/>
      <c r="G28" s="314"/>
      <c r="H28" s="92">
        <f>+H26*22%</f>
        <v>0</v>
      </c>
      <c r="I28" s="93"/>
      <c r="J28" s="123"/>
      <c r="K28" s="123"/>
      <c r="L28" s="73"/>
    </row>
    <row r="29" spans="1:12" s="71" customFormat="1">
      <c r="B29" s="94"/>
      <c r="C29" s="91"/>
      <c r="D29" s="67"/>
      <c r="E29" s="68"/>
      <c r="F29" s="314"/>
      <c r="G29" s="314"/>
      <c r="H29" s="92"/>
      <c r="I29" s="93"/>
      <c r="J29" s="123"/>
      <c r="K29" s="123"/>
      <c r="L29" s="73"/>
    </row>
    <row r="30" spans="1:12" s="71" customFormat="1">
      <c r="B30" s="94"/>
      <c r="C30" s="91"/>
      <c r="D30" s="67"/>
      <c r="E30" s="68"/>
      <c r="F30" s="314"/>
      <c r="G30" s="314"/>
      <c r="H30" s="92"/>
      <c r="I30" s="93"/>
      <c r="J30" s="123"/>
      <c r="K30" s="123"/>
      <c r="L30" s="73"/>
    </row>
    <row r="31" spans="1:12" s="71" customFormat="1" ht="13.5" thickBot="1">
      <c r="B31" s="70"/>
      <c r="C31" s="91"/>
      <c r="D31" s="67"/>
      <c r="E31" s="68"/>
      <c r="G31" s="314"/>
      <c r="H31" s="92"/>
      <c r="I31" s="93"/>
      <c r="J31" s="123"/>
      <c r="K31" s="123"/>
      <c r="L31" s="73"/>
    </row>
    <row r="32" spans="1:12" s="71" customFormat="1">
      <c r="A32" s="95"/>
      <c r="B32" s="96"/>
      <c r="C32" s="97"/>
      <c r="D32" s="98"/>
      <c r="E32" s="99"/>
      <c r="F32" s="98"/>
      <c r="G32" s="100"/>
      <c r="H32" s="101"/>
      <c r="I32" s="102"/>
      <c r="J32" s="123"/>
      <c r="K32" s="123"/>
      <c r="L32" s="73"/>
    </row>
    <row r="33" spans="1:12" s="71" customFormat="1" ht="13.5" thickBot="1">
      <c r="A33" s="103" t="s">
        <v>9</v>
      </c>
      <c r="B33" s="104"/>
      <c r="C33" s="105"/>
      <c r="D33" s="104"/>
      <c r="E33" s="106"/>
      <c r="F33" s="107"/>
      <c r="G33" s="108"/>
      <c r="H33" s="321">
        <f>H28+H26</f>
        <v>0</v>
      </c>
      <c r="I33" s="109"/>
      <c r="J33" s="123"/>
      <c r="K33" s="123"/>
      <c r="L33" s="73"/>
    </row>
    <row r="34" spans="1:12" s="71" customFormat="1">
      <c r="A34" s="66"/>
      <c r="B34" s="67"/>
      <c r="C34" s="91"/>
      <c r="D34" s="67"/>
      <c r="E34" s="68"/>
      <c r="F34" s="110"/>
      <c r="G34" s="314"/>
      <c r="H34" s="111"/>
      <c r="I34" s="112"/>
      <c r="J34" s="123"/>
      <c r="K34" s="123"/>
      <c r="L34" s="73"/>
    </row>
    <row r="35" spans="1:12" s="71" customFormat="1">
      <c r="A35" s="66"/>
      <c r="B35" s="115"/>
      <c r="C35" s="114"/>
      <c r="D35" s="115"/>
      <c r="E35" s="116"/>
      <c r="F35" s="322"/>
      <c r="G35" s="118"/>
      <c r="H35" s="323"/>
      <c r="I35" s="112"/>
      <c r="J35" s="123"/>
      <c r="K35" s="123"/>
      <c r="L35" s="73"/>
    </row>
    <row r="36" spans="1:12" s="71" customFormat="1">
      <c r="A36" s="66"/>
      <c r="B36" s="115"/>
      <c r="C36" s="114"/>
      <c r="D36" s="115"/>
      <c r="E36" s="116"/>
      <c r="F36" s="322"/>
      <c r="G36" s="118"/>
      <c r="H36" s="323"/>
      <c r="I36" s="112"/>
      <c r="J36" s="123"/>
      <c r="K36" s="123"/>
      <c r="L36" s="73"/>
    </row>
    <row r="37" spans="1:12" s="71" customFormat="1">
      <c r="A37" s="66"/>
      <c r="B37" s="115"/>
      <c r="C37" s="114"/>
      <c r="D37" s="115"/>
      <c r="E37" s="116"/>
      <c r="F37" s="322"/>
      <c r="G37" s="118"/>
      <c r="H37" s="323"/>
      <c r="I37" s="112"/>
      <c r="J37" s="123"/>
      <c r="K37" s="123"/>
      <c r="L37" s="73"/>
    </row>
    <row r="38" spans="1:12" s="71" customFormat="1">
      <c r="A38" s="66"/>
      <c r="B38" s="115"/>
      <c r="C38" s="114"/>
      <c r="D38" s="115"/>
      <c r="E38" s="116"/>
      <c r="F38" s="322"/>
      <c r="G38" s="118"/>
      <c r="H38" s="323"/>
      <c r="I38" s="112"/>
      <c r="J38" s="123"/>
      <c r="K38" s="123"/>
      <c r="L38" s="73"/>
    </row>
    <row r="39" spans="1:12" s="71" customFormat="1">
      <c r="A39" s="68"/>
      <c r="B39" s="113"/>
      <c r="C39" s="114"/>
      <c r="D39" s="115"/>
      <c r="E39" s="116"/>
      <c r="F39" s="117"/>
      <c r="G39" s="118"/>
      <c r="H39" s="119"/>
      <c r="I39" s="112"/>
      <c r="J39" s="123"/>
      <c r="K39" s="123"/>
      <c r="L39" s="73"/>
    </row>
    <row r="40" spans="1:12" s="71" customFormat="1">
      <c r="A40" s="68"/>
      <c r="B40" s="113"/>
      <c r="C40" s="114"/>
      <c r="D40" s="115"/>
      <c r="E40" s="116"/>
      <c r="F40" s="117"/>
      <c r="G40" s="118"/>
      <c r="H40" s="119"/>
      <c r="I40" s="112"/>
      <c r="J40" s="123"/>
      <c r="K40" s="123"/>
      <c r="L40" s="73"/>
    </row>
    <row r="41" spans="1:12" s="71" customFormat="1">
      <c r="G41" s="120"/>
      <c r="H41" s="111"/>
      <c r="I41" s="112"/>
    </row>
    <row r="42" spans="1:12" s="71" customFormat="1">
      <c r="G42" s="120"/>
      <c r="H42" s="112"/>
      <c r="I42" s="112"/>
    </row>
    <row r="43" spans="1:12" s="71" customFormat="1">
      <c r="H43" s="112"/>
      <c r="I43" s="112"/>
    </row>
  </sheetData>
  <phoneticPr fontId="3" type="noConversion"/>
  <printOptions horizontalCentered="1"/>
  <pageMargins left="0.98425196850393704" right="0.39370078740157483" top="0.98425196850393704" bottom="0.78740157480314965" header="0.51181102362204722" footer="0.51181102362204722"/>
  <pageSetup paperSize="9" orientation="portrait" r:id="rId1"/>
  <headerFooter alignWithMargins="0">
    <oddHeader xml:space="preserve">&amp;C&amp;"-,Običajno"&amp;8MOTORIČNI PARK </oddHeader>
    <oddFooter>&amp;C&amp;"-,Običajno"&amp;8&amp;A&amp;R&amp;"-,Običajno"&amp;8&amp;P od &amp;N</oddFooter>
  </headerFooter>
</worksheet>
</file>

<file path=xl/worksheets/sheet2.xml><?xml version="1.0" encoding="utf-8"?>
<worksheet xmlns="http://schemas.openxmlformats.org/spreadsheetml/2006/main" xmlns:r="http://schemas.openxmlformats.org/officeDocument/2006/relationships">
  <sheetPr>
    <tabColor theme="3" tint="0.59999389629810485"/>
  </sheetPr>
  <dimension ref="A1:G35"/>
  <sheetViews>
    <sheetView tabSelected="1" view="pageLayout" zoomScaleNormal="100" zoomScaleSheetLayoutView="100" workbookViewId="0">
      <selection activeCell="E26" sqref="E26"/>
    </sheetView>
  </sheetViews>
  <sheetFormatPr defaultRowHeight="12.75"/>
  <cols>
    <col min="1" max="1" width="9.140625" style="64"/>
    <col min="2" max="2" width="27" style="64" customWidth="1"/>
    <col min="3" max="5" width="9.140625" style="64"/>
    <col min="6" max="6" width="15.28515625" style="213" customWidth="1"/>
    <col min="7" max="16384" width="9.140625" style="64"/>
  </cols>
  <sheetData>
    <row r="1" spans="1:7">
      <c r="G1" s="65"/>
    </row>
    <row r="2" spans="1:7">
      <c r="A2" s="66" t="s">
        <v>18</v>
      </c>
      <c r="B2" s="324" t="s">
        <v>51</v>
      </c>
      <c r="C2" s="324"/>
      <c r="D2" s="324"/>
      <c r="E2" s="324"/>
      <c r="F2" s="324"/>
      <c r="G2" s="69"/>
    </row>
    <row r="3" spans="1:7">
      <c r="A3" s="70"/>
      <c r="B3" s="71"/>
      <c r="C3" s="71"/>
      <c r="D3" s="71"/>
      <c r="E3" s="72"/>
      <c r="F3" s="215"/>
      <c r="G3" s="69"/>
    </row>
    <row r="4" spans="1:7">
      <c r="A4" s="70"/>
      <c r="B4" s="71"/>
      <c r="C4" s="71"/>
      <c r="D4" s="71"/>
      <c r="E4" s="72"/>
      <c r="F4" s="215"/>
      <c r="G4" s="69"/>
    </row>
    <row r="5" spans="1:7" ht="15.75">
      <c r="A5" s="70" t="s">
        <v>19</v>
      </c>
      <c r="B5" s="72"/>
      <c r="C5" s="232" t="s">
        <v>315</v>
      </c>
      <c r="D5" s="71"/>
      <c r="E5" s="72"/>
      <c r="F5" s="215"/>
      <c r="G5" s="69"/>
    </row>
    <row r="6" spans="1:7" s="83" customFormat="1" ht="15.75">
      <c r="A6" s="66"/>
      <c r="B6" s="67"/>
      <c r="C6" s="232"/>
      <c r="D6" s="67"/>
      <c r="E6" s="68"/>
      <c r="F6" s="214"/>
      <c r="G6" s="74"/>
    </row>
    <row r="7" spans="1:7">
      <c r="A7" s="70" t="s">
        <v>20</v>
      </c>
      <c r="B7" s="71"/>
      <c r="C7" s="75"/>
      <c r="D7" s="71"/>
      <c r="E7" s="72"/>
      <c r="F7" s="215"/>
      <c r="G7" s="69"/>
    </row>
    <row r="8" spans="1:7">
      <c r="A8" s="70"/>
      <c r="B8" s="71"/>
      <c r="C8" s="71"/>
      <c r="D8" s="71"/>
      <c r="E8" s="72"/>
      <c r="F8" s="215"/>
      <c r="G8" s="69"/>
    </row>
    <row r="9" spans="1:7">
      <c r="A9" s="70" t="s">
        <v>21</v>
      </c>
      <c r="B9" s="71"/>
      <c r="C9" s="75" t="s">
        <v>305</v>
      </c>
      <c r="D9" s="71"/>
      <c r="E9" s="68"/>
      <c r="F9" s="215"/>
      <c r="G9" s="69"/>
    </row>
    <row r="10" spans="1:7" s="71" customFormat="1">
      <c r="A10" s="76"/>
      <c r="B10" s="77"/>
      <c r="C10" s="77"/>
      <c r="D10" s="77"/>
      <c r="E10" s="78"/>
      <c r="F10" s="216"/>
      <c r="G10" s="69"/>
    </row>
    <row r="11" spans="1:7" ht="28.5">
      <c r="A11" s="66"/>
      <c r="B11" s="67"/>
      <c r="C11" s="125" t="s">
        <v>22</v>
      </c>
      <c r="E11" s="314"/>
      <c r="F11" s="214"/>
      <c r="G11" s="124"/>
    </row>
    <row r="12" spans="1:7">
      <c r="A12" s="67"/>
      <c r="B12" s="67"/>
      <c r="C12" s="67"/>
      <c r="D12" s="67"/>
      <c r="E12" s="314"/>
      <c r="F12" s="214"/>
      <c r="G12" s="126"/>
    </row>
    <row r="13" spans="1:7">
      <c r="A13" s="71"/>
      <c r="B13" s="67" t="s">
        <v>200</v>
      </c>
      <c r="C13" s="91"/>
      <c r="D13" s="67"/>
      <c r="E13" s="314"/>
      <c r="F13" s="214"/>
      <c r="G13" s="126"/>
    </row>
    <row r="14" spans="1:7">
      <c r="A14" s="71"/>
      <c r="B14" s="71"/>
      <c r="C14" s="71"/>
      <c r="D14" s="71"/>
      <c r="E14" s="73"/>
      <c r="F14" s="233"/>
      <c r="G14" s="319"/>
    </row>
    <row r="15" spans="1:7">
      <c r="A15" s="71" t="s">
        <v>23</v>
      </c>
      <c r="B15" s="71" t="s">
        <v>199</v>
      </c>
      <c r="C15" s="71"/>
      <c r="D15" s="71"/>
      <c r="E15" s="73"/>
      <c r="F15" s="233">
        <f>PREDPRIPRAVA!$F$5</f>
        <v>0</v>
      </c>
      <c r="G15" s="319"/>
    </row>
    <row r="16" spans="1:7" ht="13.5" customHeight="1">
      <c r="A16" s="71" t="s">
        <v>3</v>
      </c>
      <c r="B16" s="71" t="s">
        <v>1</v>
      </c>
      <c r="C16" s="71"/>
      <c r="D16" s="71"/>
      <c r="E16" s="73"/>
      <c r="F16" s="233">
        <f>PREDPRIPRAVA!$F$20</f>
        <v>0</v>
      </c>
      <c r="G16" s="319"/>
    </row>
    <row r="17" spans="1:7" ht="13.5" customHeight="1">
      <c r="A17" s="71"/>
      <c r="B17" s="71"/>
      <c r="C17" s="71"/>
      <c r="D17" s="71"/>
      <c r="E17" s="73"/>
      <c r="G17" s="319"/>
    </row>
    <row r="18" spans="1:7" ht="13.5" customHeight="1">
      <c r="A18" s="71"/>
      <c r="B18" s="67" t="s">
        <v>201</v>
      </c>
      <c r="C18" s="71"/>
      <c r="D18" s="71"/>
      <c r="E18" s="73"/>
      <c r="F18" s="233"/>
      <c r="G18" s="319"/>
    </row>
    <row r="19" spans="1:7" ht="13.5" customHeight="1">
      <c r="A19" s="71"/>
      <c r="B19" s="71"/>
      <c r="C19" s="71"/>
      <c r="D19" s="71"/>
      <c r="E19" s="73"/>
      <c r="F19" s="233"/>
      <c r="G19" s="319"/>
    </row>
    <row r="20" spans="1:7" ht="13.5" customHeight="1">
      <c r="A20" s="71" t="s">
        <v>23</v>
      </c>
      <c r="B20" s="71" t="s">
        <v>202</v>
      </c>
      <c r="C20" s="71"/>
      <c r="D20" s="71"/>
      <c r="E20" s="73"/>
      <c r="F20" s="233">
        <f>'ATLETSKA  STEZA'!$F$26</f>
        <v>0</v>
      </c>
      <c r="G20" s="319"/>
    </row>
    <row r="21" spans="1:7" ht="13.5" customHeight="1">
      <c r="A21" s="71"/>
      <c r="B21" s="71"/>
      <c r="C21" s="71"/>
      <c r="D21" s="71"/>
      <c r="E21" s="73"/>
      <c r="F21" s="233"/>
      <c r="G21" s="319"/>
    </row>
    <row r="22" spans="1:7">
      <c r="A22" s="71"/>
      <c r="B22" s="67" t="s">
        <v>203</v>
      </c>
      <c r="C22" s="71"/>
      <c r="D22" s="71"/>
      <c r="E22" s="73"/>
      <c r="F22" s="233"/>
      <c r="G22" s="65"/>
    </row>
    <row r="23" spans="1:7">
      <c r="A23" s="71"/>
      <c r="B23" s="71"/>
      <c r="C23" s="71"/>
      <c r="D23" s="71"/>
      <c r="E23" s="73"/>
      <c r="F23" s="233"/>
      <c r="G23" s="65"/>
    </row>
    <row r="24" spans="1:7">
      <c r="A24" s="71" t="s">
        <v>23</v>
      </c>
      <c r="B24" s="71" t="s">
        <v>204</v>
      </c>
      <c r="C24" s="71"/>
      <c r="D24" s="71"/>
      <c r="E24" s="73"/>
      <c r="F24" s="233">
        <f>'NAPRAVE IN OPREMA'!$F$291</f>
        <v>0</v>
      </c>
      <c r="G24" s="65"/>
    </row>
    <row r="25" spans="1:7">
      <c r="A25" s="71"/>
      <c r="B25" s="71"/>
      <c r="C25" s="71"/>
      <c r="D25" s="71"/>
      <c r="E25" s="73"/>
      <c r="F25" s="233"/>
      <c r="G25" s="65"/>
    </row>
    <row r="26" spans="1:7">
      <c r="A26" s="71"/>
      <c r="B26" s="67" t="s">
        <v>209</v>
      </c>
      <c r="C26" s="71"/>
      <c r="D26" s="71"/>
      <c r="E26" s="73"/>
      <c r="F26" s="233"/>
      <c r="G26" s="65"/>
    </row>
    <row r="27" spans="1:7">
      <c r="A27" s="71"/>
      <c r="B27" s="71"/>
      <c r="C27" s="71"/>
      <c r="D27" s="71"/>
      <c r="E27" s="73"/>
      <c r="F27" s="233"/>
      <c r="G27" s="65"/>
    </row>
    <row r="28" spans="1:7">
      <c r="A28" s="71" t="s">
        <v>23</v>
      </c>
      <c r="B28" s="71" t="s">
        <v>204</v>
      </c>
      <c r="C28" s="71"/>
      <c r="D28" s="71"/>
      <c r="E28" s="73"/>
      <c r="F28" s="233">
        <f>ZASADITEV!$G$70</f>
        <v>0</v>
      </c>
      <c r="G28" s="65"/>
    </row>
    <row r="29" spans="1:7">
      <c r="A29" s="71"/>
      <c r="B29" s="71"/>
      <c r="C29" s="71"/>
      <c r="D29" s="71"/>
      <c r="E29" s="73"/>
      <c r="F29" s="233"/>
      <c r="G29" s="65"/>
    </row>
    <row r="30" spans="1:7">
      <c r="A30" s="71"/>
      <c r="B30" s="71"/>
      <c r="C30" s="71"/>
      <c r="D30" s="71"/>
      <c r="E30" s="73"/>
      <c r="F30" s="233"/>
      <c r="G30" s="65"/>
    </row>
    <row r="31" spans="1:7">
      <c r="A31" s="218"/>
      <c r="B31" s="218"/>
      <c r="C31" s="129"/>
      <c r="D31" s="130"/>
      <c r="E31" s="73"/>
      <c r="F31" s="215"/>
      <c r="G31" s="65"/>
    </row>
    <row r="32" spans="1:7">
      <c r="A32" s="219"/>
      <c r="B32" s="220" t="s">
        <v>82</v>
      </c>
      <c r="C32" s="221"/>
      <c r="D32" s="220"/>
      <c r="E32" s="222"/>
      <c r="F32" s="320">
        <f>SUM(F13:F28)</f>
        <v>0</v>
      </c>
      <c r="G32" s="65"/>
    </row>
    <row r="33" spans="1:6">
      <c r="A33" s="72"/>
      <c r="B33" s="71"/>
      <c r="C33" s="71"/>
      <c r="D33" s="71"/>
      <c r="F33" s="217"/>
    </row>
    <row r="34" spans="1:6">
      <c r="A34" s="128"/>
      <c r="F34" s="217"/>
    </row>
    <row r="35" spans="1:6">
      <c r="A35" s="128"/>
      <c r="F35" s="217"/>
    </row>
  </sheetData>
  <mergeCells count="1">
    <mergeCell ref="B2:F2"/>
  </mergeCells>
  <phoneticPr fontId="3" type="noConversion"/>
  <printOptions horizontalCentered="1"/>
  <pageMargins left="0.63541666666666663" right="0.39370078740157483" top="0.98425196850393704" bottom="0.78740157480314965" header="0.51181102362204722" footer="0.51181102362204722"/>
  <pageSetup paperSize="9" orientation="portrait" r:id="rId1"/>
  <headerFooter alignWithMargins="0">
    <oddHeader>&amp;C&amp;"-,Običajno"&amp;8MOTORIČNI PARK</oddHeader>
    <oddFooter>&amp;C&amp;"-,Običajno"&amp;8&amp;A&amp;R&amp;"-,Običajno"&amp;8&amp;P od &amp;N</oddFooter>
  </headerFooter>
</worksheet>
</file>

<file path=xl/worksheets/sheet3.xml><?xml version="1.0" encoding="utf-8"?>
<worksheet xmlns="http://schemas.openxmlformats.org/spreadsheetml/2006/main" xmlns:r="http://schemas.openxmlformats.org/officeDocument/2006/relationships">
  <dimension ref="A1:C70"/>
  <sheetViews>
    <sheetView view="pageLayout" zoomScale="160" zoomScaleNormal="100" zoomScalePageLayoutView="160" workbookViewId="0">
      <selection activeCell="B6" activeCellId="1" sqref="B61 B5:B6"/>
    </sheetView>
  </sheetViews>
  <sheetFormatPr defaultRowHeight="12.75"/>
  <cols>
    <col min="2" max="2" width="64.28515625" customWidth="1"/>
  </cols>
  <sheetData>
    <row r="1" spans="1:3">
      <c r="A1" s="12"/>
      <c r="B1" s="11" t="s">
        <v>52</v>
      </c>
      <c r="C1" s="13"/>
    </row>
    <row r="2" spans="1:3">
      <c r="A2" s="14"/>
      <c r="B2" s="15"/>
      <c r="C2" s="16"/>
    </row>
    <row r="3" spans="1:3" ht="13.5" thickBot="1">
      <c r="A3" s="2"/>
      <c r="B3" s="6"/>
      <c r="C3" s="1"/>
    </row>
    <row r="4" spans="1:3">
      <c r="A4" s="5"/>
      <c r="B4" s="17" t="s">
        <v>15</v>
      </c>
      <c r="C4" s="18"/>
    </row>
    <row r="5" spans="1:3">
      <c r="A5" s="4"/>
      <c r="B5" s="19"/>
      <c r="C5" s="20"/>
    </row>
    <row r="6" spans="1:3">
      <c r="A6" s="21"/>
      <c r="B6" s="22"/>
      <c r="C6" s="8"/>
    </row>
    <row r="7" spans="1:3">
      <c r="B7" s="23" t="s">
        <v>53</v>
      </c>
    </row>
    <row r="8" spans="1:3">
      <c r="B8" s="23"/>
    </row>
    <row r="9" spans="1:3" ht="13.5" thickBot="1">
      <c r="B9" s="24"/>
    </row>
    <row r="10" spans="1:3" ht="26.25" thickBot="1">
      <c r="B10" s="25" t="s">
        <v>48</v>
      </c>
    </row>
    <row r="11" spans="1:3">
      <c r="B11" s="26"/>
    </row>
    <row r="12" spans="1:3">
      <c r="B12" s="26"/>
    </row>
    <row r="13" spans="1:3" ht="25.5">
      <c r="B13" s="3" t="s">
        <v>54</v>
      </c>
    </row>
    <row r="14" spans="1:3">
      <c r="B14" s="24"/>
    </row>
    <row r="15" spans="1:3" ht="25.5">
      <c r="B15" s="27" t="s">
        <v>55</v>
      </c>
    </row>
    <row r="16" spans="1:3">
      <c r="B16" s="24"/>
    </row>
    <row r="17" spans="1:3">
      <c r="B17" s="28" t="s">
        <v>56</v>
      </c>
    </row>
    <row r="18" spans="1:3" ht="51">
      <c r="A18" s="21"/>
      <c r="B18" s="7" t="s">
        <v>57</v>
      </c>
      <c r="C18" s="8"/>
    </row>
    <row r="19" spans="1:3" ht="63.75">
      <c r="A19" s="21"/>
      <c r="B19" s="10" t="s">
        <v>26</v>
      </c>
      <c r="C19" s="8"/>
    </row>
    <row r="20" spans="1:3" ht="89.25">
      <c r="A20" s="21"/>
      <c r="B20" s="10" t="s">
        <v>58</v>
      </c>
      <c r="C20" s="8"/>
    </row>
    <row r="21" spans="1:3" ht="25.5">
      <c r="A21" s="21"/>
      <c r="B21" s="10" t="s">
        <v>59</v>
      </c>
      <c r="C21" s="8"/>
    </row>
    <row r="22" spans="1:3" ht="38.25">
      <c r="A22" s="29"/>
      <c r="B22" s="11" t="s">
        <v>60</v>
      </c>
      <c r="C22" s="8"/>
    </row>
    <row r="23" spans="1:3" ht="89.25">
      <c r="A23" s="21"/>
      <c r="B23" s="10" t="s">
        <v>61</v>
      </c>
      <c r="C23" s="8"/>
    </row>
    <row r="24" spans="1:3" ht="25.5">
      <c r="A24" s="21"/>
      <c r="B24" s="10" t="s">
        <v>27</v>
      </c>
      <c r="C24" s="8"/>
    </row>
    <row r="25" spans="1:3" ht="63.75">
      <c r="A25" s="21"/>
      <c r="B25" s="10" t="s">
        <v>28</v>
      </c>
      <c r="C25" s="8"/>
    </row>
    <row r="26" spans="1:3">
      <c r="A26" s="29"/>
      <c r="B26" s="10"/>
      <c r="C26" s="9"/>
    </row>
    <row r="27" spans="1:3">
      <c r="A27" s="29"/>
      <c r="B27" s="10" t="s">
        <v>62</v>
      </c>
      <c r="C27" s="8"/>
    </row>
    <row r="28" spans="1:3" ht="38.25">
      <c r="A28" s="21"/>
      <c r="B28" s="10" t="s">
        <v>29</v>
      </c>
      <c r="C28" s="8"/>
    </row>
    <row r="29" spans="1:3">
      <c r="A29" s="21"/>
      <c r="B29" s="10" t="s">
        <v>30</v>
      </c>
      <c r="C29" s="8"/>
    </row>
    <row r="30" spans="1:3">
      <c r="A30" s="29"/>
      <c r="B30" s="10" t="s">
        <v>31</v>
      </c>
      <c r="C30" s="8"/>
    </row>
    <row r="31" spans="1:3" ht="25.5">
      <c r="A31" s="21"/>
      <c r="B31" s="10" t="s">
        <v>32</v>
      </c>
      <c r="C31" s="8"/>
    </row>
    <row r="32" spans="1:3">
      <c r="A32" s="21"/>
      <c r="B32" s="10" t="s">
        <v>33</v>
      </c>
      <c r="C32" s="8"/>
    </row>
    <row r="33" spans="1:3">
      <c r="A33" s="21"/>
      <c r="B33" s="10" t="s">
        <v>34</v>
      </c>
      <c r="C33" s="8"/>
    </row>
    <row r="34" spans="1:3" ht="38.25">
      <c r="A34" s="21"/>
      <c r="B34" s="10" t="s">
        <v>63</v>
      </c>
      <c r="C34" s="8"/>
    </row>
    <row r="35" spans="1:3" ht="25.5">
      <c r="A35" s="21"/>
      <c r="B35" s="10" t="s">
        <v>64</v>
      </c>
      <c r="C35" s="8"/>
    </row>
    <row r="36" spans="1:3" ht="63.75">
      <c r="A36" s="21"/>
      <c r="B36" s="10" t="s">
        <v>65</v>
      </c>
      <c r="C36" s="8"/>
    </row>
    <row r="37" spans="1:3">
      <c r="A37" s="21"/>
      <c r="B37" s="10" t="s">
        <v>66</v>
      </c>
      <c r="C37" s="8"/>
    </row>
    <row r="38" spans="1:3" ht="63.75">
      <c r="A38" s="21"/>
      <c r="B38" s="10" t="s">
        <v>35</v>
      </c>
      <c r="C38" s="8"/>
    </row>
    <row r="39" spans="1:3" ht="38.25">
      <c r="A39" s="21"/>
      <c r="B39" s="10" t="s">
        <v>36</v>
      </c>
      <c r="C39" s="8"/>
    </row>
    <row r="40" spans="1:3" ht="38.25">
      <c r="A40" s="21"/>
      <c r="B40" s="10" t="s">
        <v>37</v>
      </c>
      <c r="C40" s="8"/>
    </row>
    <row r="41" spans="1:3" ht="25.5">
      <c r="A41" s="21"/>
      <c r="B41" s="10" t="s">
        <v>38</v>
      </c>
      <c r="C41" s="8"/>
    </row>
    <row r="42" spans="1:3" ht="25.5">
      <c r="A42" s="21"/>
      <c r="B42" s="10" t="s">
        <v>67</v>
      </c>
      <c r="C42" s="8"/>
    </row>
    <row r="43" spans="1:3">
      <c r="A43" s="21"/>
      <c r="B43" s="10" t="s">
        <v>39</v>
      </c>
      <c r="C43" s="8"/>
    </row>
    <row r="44" spans="1:3" ht="38.25">
      <c r="A44" s="21"/>
      <c r="B44" s="10" t="s">
        <v>40</v>
      </c>
      <c r="C44" s="8"/>
    </row>
    <row r="45" spans="1:3" ht="25.5">
      <c r="A45" s="21"/>
      <c r="B45" s="10" t="s">
        <v>68</v>
      </c>
      <c r="C45" s="8"/>
    </row>
    <row r="46" spans="1:3" ht="25.5">
      <c r="A46" s="29"/>
      <c r="B46" s="10" t="s">
        <v>41</v>
      </c>
      <c r="C46" s="8"/>
    </row>
    <row r="47" spans="1:3" ht="25.5">
      <c r="A47" s="29"/>
      <c r="B47" s="10" t="s">
        <v>69</v>
      </c>
      <c r="C47" s="8"/>
    </row>
    <row r="48" spans="1:3">
      <c r="A48" s="29"/>
      <c r="B48" s="10" t="s">
        <v>42</v>
      </c>
      <c r="C48" s="8"/>
    </row>
    <row r="49" spans="1:3">
      <c r="A49" s="29"/>
      <c r="B49" s="30" t="s">
        <v>70</v>
      </c>
      <c r="C49" s="8"/>
    </row>
    <row r="50" spans="1:3">
      <c r="A50" s="29"/>
      <c r="B50" s="10" t="s">
        <v>43</v>
      </c>
      <c r="C50" s="8"/>
    </row>
    <row r="51" spans="1:3">
      <c r="A51" s="31"/>
      <c r="B51" s="32"/>
      <c r="C51" s="33"/>
    </row>
    <row r="52" spans="1:3" ht="38.25">
      <c r="A52" s="31"/>
      <c r="B52" s="10" t="s">
        <v>71</v>
      </c>
      <c r="C52" s="33"/>
    </row>
    <row r="53" spans="1:3">
      <c r="A53" s="29"/>
      <c r="B53" s="10"/>
      <c r="C53" s="8"/>
    </row>
    <row r="54" spans="1:3" ht="63.75">
      <c r="A54" s="29"/>
      <c r="B54" s="10" t="s">
        <v>72</v>
      </c>
      <c r="C54" s="8"/>
    </row>
    <row r="55" spans="1:3" ht="38.25">
      <c r="A55" s="29"/>
      <c r="B55" s="10" t="s">
        <v>73</v>
      </c>
      <c r="C55" s="8"/>
    </row>
    <row r="56" spans="1:3" ht="38.25">
      <c r="A56" s="29"/>
      <c r="B56" s="10" t="s">
        <v>74</v>
      </c>
      <c r="C56" s="8"/>
    </row>
    <row r="57" spans="1:3">
      <c r="A57" s="21"/>
      <c r="B57" s="10"/>
      <c r="C57" s="8"/>
    </row>
    <row r="58" spans="1:3" ht="51">
      <c r="A58" s="29"/>
      <c r="B58" s="10" t="s">
        <v>75</v>
      </c>
      <c r="C58" s="8"/>
    </row>
    <row r="59" spans="1:3">
      <c r="A59" s="29"/>
      <c r="B59" s="10"/>
      <c r="C59" s="8"/>
    </row>
    <row r="60" spans="1:3" ht="127.5">
      <c r="A60" s="21"/>
      <c r="B60" s="10" t="s">
        <v>76</v>
      </c>
      <c r="C60" s="8"/>
    </row>
    <row r="61" spans="1:3" ht="25.5">
      <c r="A61" s="29"/>
      <c r="B61" s="10" t="s">
        <v>44</v>
      </c>
      <c r="C61" s="8"/>
    </row>
    <row r="62" spans="1:3">
      <c r="A62" s="29"/>
      <c r="B62" s="10"/>
      <c r="C62" s="8"/>
    </row>
    <row r="63" spans="1:3" ht="25.5">
      <c r="A63" s="29"/>
      <c r="B63" s="10" t="s">
        <v>45</v>
      </c>
      <c r="C63" s="8"/>
    </row>
    <row r="64" spans="1:3">
      <c r="A64" s="29"/>
      <c r="B64" s="10"/>
      <c r="C64" s="8"/>
    </row>
    <row r="65" spans="1:3" ht="25.5">
      <c r="A65" s="29"/>
      <c r="B65" s="10" t="s">
        <v>77</v>
      </c>
      <c r="C65" s="8"/>
    </row>
    <row r="66" spans="1:3" ht="51">
      <c r="A66" s="29"/>
      <c r="B66" s="10" t="s">
        <v>78</v>
      </c>
      <c r="C66" s="8"/>
    </row>
    <row r="67" spans="1:3" ht="89.25">
      <c r="A67" s="21"/>
      <c r="B67" s="10" t="s">
        <v>46</v>
      </c>
      <c r="C67" s="8"/>
    </row>
    <row r="68" spans="1:3" ht="63.75">
      <c r="A68" s="29"/>
      <c r="B68" s="10" t="s">
        <v>47</v>
      </c>
      <c r="C68" s="8"/>
    </row>
    <row r="69" spans="1:3">
      <c r="A69" s="21"/>
      <c r="B69" s="10"/>
      <c r="C69" s="8"/>
    </row>
    <row r="70" spans="1:3" ht="38.25">
      <c r="A70" s="21"/>
      <c r="B70" s="10" t="s">
        <v>79</v>
      </c>
      <c r="C70" s="8"/>
    </row>
  </sheetData>
  <pageMargins left="0.7" right="0.7" top="0.75" bottom="0.75" header="0.3" footer="0.3"/>
  <pageSetup paperSize="9" orientation="portrait" r:id="rId1"/>
  <headerFooter>
    <oddHeader xml:space="preserve">&amp;C&amp;"-,Običajno"&amp;8MOTORIČNI PARK </oddHeader>
    <oddFooter>&amp;C&amp;"-,Običajno"&amp;8&amp;A&amp;R&amp;P od &amp;N</oddFooter>
  </headerFooter>
  <rowBreaks count="1" manualBreakCount="1">
    <brk id="26" max="16383" man="1"/>
  </rowBreaks>
</worksheet>
</file>

<file path=xl/worksheets/sheet4.xml><?xml version="1.0" encoding="utf-8"?>
<worksheet xmlns="http://schemas.openxmlformats.org/spreadsheetml/2006/main" xmlns:r="http://schemas.openxmlformats.org/officeDocument/2006/relationships">
  <sheetPr>
    <tabColor theme="3" tint="0.79998168889431442"/>
  </sheetPr>
  <dimension ref="A1:F22"/>
  <sheetViews>
    <sheetView view="pageLayout" zoomScaleNormal="100" zoomScaleSheetLayoutView="115" workbookViewId="0">
      <selection activeCell="D24" sqref="D24"/>
    </sheetView>
  </sheetViews>
  <sheetFormatPr defaultRowHeight="12.75"/>
  <cols>
    <col min="1" max="1" width="9.140625" style="60"/>
    <col min="2" max="2" width="30" style="40" customWidth="1"/>
    <col min="3" max="3" width="3.85546875" style="40" bestFit="1" customWidth="1"/>
    <col min="4" max="4" width="5.42578125" style="40" bestFit="1" customWidth="1"/>
    <col min="5" max="5" width="6.85546875" style="47" bestFit="1" customWidth="1"/>
    <col min="6" max="6" width="10.28515625" style="47" bestFit="1" customWidth="1"/>
    <col min="7" max="16384" width="9.140625" style="40"/>
  </cols>
  <sheetData>
    <row r="1" spans="1:6">
      <c r="A1" s="59" t="s">
        <v>10</v>
      </c>
      <c r="B1" s="41" t="s">
        <v>174</v>
      </c>
      <c r="C1" s="42"/>
      <c r="D1" s="43"/>
      <c r="E1" s="48"/>
      <c r="F1" s="48"/>
    </row>
    <row r="3" spans="1:6">
      <c r="A3" s="59">
        <v>1</v>
      </c>
      <c r="B3" s="41" t="s">
        <v>85</v>
      </c>
      <c r="C3" s="42"/>
      <c r="D3" s="55"/>
      <c r="E3" s="58"/>
      <c r="F3" s="58"/>
    </row>
    <row r="4" spans="1:6">
      <c r="A4" s="59"/>
      <c r="B4" s="56"/>
      <c r="C4" s="44"/>
      <c r="D4" s="57"/>
      <c r="E4" s="50"/>
      <c r="F4" s="50"/>
    </row>
    <row r="5" spans="1:6">
      <c r="A5" s="59">
        <v>1.1000000000000001</v>
      </c>
      <c r="B5" s="56" t="s">
        <v>175</v>
      </c>
      <c r="C5" s="44" t="s">
        <v>24</v>
      </c>
      <c r="D5" s="45">
        <v>84</v>
      </c>
      <c r="E5" s="49">
        <v>0</v>
      </c>
      <c r="F5" s="49">
        <f>PRODUCT(D5:E5)</f>
        <v>0</v>
      </c>
    </row>
    <row r="8" spans="1:6">
      <c r="A8" s="61"/>
      <c r="B8" s="52" t="s">
        <v>110</v>
      </c>
      <c r="C8" s="53"/>
      <c r="D8" s="62"/>
      <c r="E8" s="54"/>
      <c r="F8" s="54">
        <f>SUM(F5:F6)</f>
        <v>0</v>
      </c>
    </row>
    <row r="9" spans="1:6">
      <c r="A9" s="59"/>
      <c r="B9" s="41"/>
      <c r="C9" s="42"/>
      <c r="D9" s="43"/>
      <c r="E9" s="48"/>
      <c r="F9" s="48"/>
    </row>
    <row r="10" spans="1:6">
      <c r="A10" s="59">
        <v>2</v>
      </c>
      <c r="B10" s="41" t="s">
        <v>176</v>
      </c>
      <c r="C10" s="42"/>
      <c r="D10" s="55"/>
      <c r="E10" s="58"/>
      <c r="F10" s="58"/>
    </row>
    <row r="12" spans="1:6" ht="38.25">
      <c r="A12" s="59">
        <v>2.1</v>
      </c>
      <c r="B12" s="56" t="s">
        <v>111</v>
      </c>
      <c r="C12" s="44" t="s">
        <v>4</v>
      </c>
      <c r="D12" s="45">
        <f>4018*0.3</f>
        <v>1205.3999999999999</v>
      </c>
      <c r="E12" s="49">
        <v>0</v>
      </c>
      <c r="F12" s="49">
        <f>PRODUCT(D12:E12)</f>
        <v>0</v>
      </c>
    </row>
    <row r="14" spans="1:6" ht="25.5">
      <c r="A14" s="59">
        <v>2.2000000000000002</v>
      </c>
      <c r="B14" s="56" t="s">
        <v>112</v>
      </c>
      <c r="C14" s="44" t="s">
        <v>5</v>
      </c>
      <c r="D14" s="45">
        <v>4018</v>
      </c>
      <c r="E14" s="49">
        <v>0</v>
      </c>
      <c r="F14" s="49">
        <f>PRODUCT(D14:E14)</f>
        <v>0</v>
      </c>
    </row>
    <row r="16" spans="1:6" ht="51">
      <c r="A16" s="59">
        <v>2.2999999999999998</v>
      </c>
      <c r="B16" s="56" t="s">
        <v>113</v>
      </c>
      <c r="C16" s="44" t="s">
        <v>4</v>
      </c>
      <c r="D16" s="45">
        <v>270</v>
      </c>
      <c r="E16" s="49">
        <v>0</v>
      </c>
      <c r="F16" s="49">
        <f>PRODUCT(D16:E16)</f>
        <v>0</v>
      </c>
    </row>
    <row r="18" spans="1:6" ht="25.5">
      <c r="A18" s="59">
        <v>2.4</v>
      </c>
      <c r="B18" s="56" t="s">
        <v>114</v>
      </c>
      <c r="C18" s="44" t="s">
        <v>5</v>
      </c>
      <c r="D18" s="45">
        <f>2/3*D14</f>
        <v>2678.6666666666665</v>
      </c>
      <c r="E18" s="49">
        <v>0</v>
      </c>
      <c r="F18" s="49">
        <f>PRODUCT(D18:E18)</f>
        <v>0</v>
      </c>
    </row>
    <row r="20" spans="1:6">
      <c r="A20" s="61"/>
      <c r="B20" s="52" t="s">
        <v>115</v>
      </c>
      <c r="C20" s="53"/>
      <c r="D20" s="62"/>
      <c r="E20" s="54"/>
      <c r="F20" s="54">
        <f>SUM(F12:F18)</f>
        <v>0</v>
      </c>
    </row>
    <row r="21" spans="1:6">
      <c r="A21" s="61"/>
      <c r="B21" s="52" t="s">
        <v>82</v>
      </c>
      <c r="C21" s="53"/>
      <c r="D21" s="62"/>
      <c r="E21" s="54"/>
      <c r="F21" s="54">
        <f>F20+F8</f>
        <v>0</v>
      </c>
    </row>
    <row r="22" spans="1:6">
      <c r="A22" s="59"/>
      <c r="B22" s="41"/>
      <c r="C22" s="42"/>
      <c r="D22" s="43"/>
      <c r="E22" s="48"/>
      <c r="F22" s="63"/>
    </row>
  </sheetData>
  <autoFilter ref="E1:E22"/>
  <pageMargins left="0.7" right="0.7" top="0.75" bottom="0.75" header="0.3" footer="0.3"/>
  <pageSetup paperSize="9" orientation="portrait" r:id="rId1"/>
  <headerFooter>
    <oddHeader xml:space="preserve">&amp;C&amp;"-,Običajno"&amp;8MOTORIČNI PARK </oddHeader>
    <oddFooter>&amp;C&amp;"-,Običajno"&amp;8&amp;A&amp;R&amp;"-,Običajno"&amp;8&amp;P od &amp;N</oddFooter>
  </headerFooter>
</worksheet>
</file>

<file path=xl/worksheets/sheet5.xml><?xml version="1.0" encoding="utf-8"?>
<worksheet xmlns="http://schemas.openxmlformats.org/spreadsheetml/2006/main" xmlns:r="http://schemas.openxmlformats.org/officeDocument/2006/relationships">
  <sheetPr>
    <tabColor theme="3" tint="0.79998168889431442"/>
  </sheetPr>
  <dimension ref="A1:F27"/>
  <sheetViews>
    <sheetView view="pageLayout" zoomScaleNormal="100" zoomScaleSheetLayoutView="115" workbookViewId="0">
      <selection activeCell="G18" sqref="G18"/>
    </sheetView>
  </sheetViews>
  <sheetFormatPr defaultRowHeight="12.75"/>
  <cols>
    <col min="1" max="1" width="9.140625" style="60"/>
    <col min="2" max="2" width="30" style="40" customWidth="1"/>
    <col min="3" max="3" width="3.85546875" style="40" bestFit="1" customWidth="1"/>
    <col min="4" max="4" width="7.85546875" style="40" bestFit="1" customWidth="1"/>
    <col min="5" max="5" width="7.85546875" style="47" bestFit="1" customWidth="1"/>
    <col min="6" max="6" width="10.28515625" style="47" bestFit="1" customWidth="1"/>
    <col min="7" max="16384" width="9.140625" style="40"/>
  </cols>
  <sheetData>
    <row r="1" spans="1:6">
      <c r="A1" s="59" t="s">
        <v>7</v>
      </c>
      <c r="B1" s="41" t="s">
        <v>126</v>
      </c>
      <c r="C1" s="42"/>
      <c r="D1" s="43"/>
      <c r="E1" s="48"/>
      <c r="F1" s="48"/>
    </row>
    <row r="2" spans="1:6">
      <c r="A2" s="59"/>
      <c r="B2" s="41"/>
      <c r="C2" s="42"/>
      <c r="D2" s="43"/>
      <c r="E2" s="48"/>
      <c r="F2" s="48"/>
    </row>
    <row r="3" spans="1:6">
      <c r="A3" s="236">
        <f>1+COUNT(A$1:A2)</f>
        <v>1</v>
      </c>
      <c r="B3" s="41" t="s">
        <v>198</v>
      </c>
      <c r="C3" s="42"/>
      <c r="D3" s="43"/>
      <c r="E3" s="48"/>
      <c r="F3" s="48"/>
    </row>
    <row r="4" spans="1:6">
      <c r="A4" s="40"/>
      <c r="B4" s="56" t="s">
        <v>197</v>
      </c>
      <c r="C4" s="44" t="s">
        <v>17</v>
      </c>
      <c r="D4" s="45">
        <v>2</v>
      </c>
      <c r="E4" s="49">
        <v>0</v>
      </c>
      <c r="F4" s="49">
        <f>PRODUCT(D4:E4)</f>
        <v>0</v>
      </c>
    </row>
    <row r="5" spans="1:6">
      <c r="A5" s="59"/>
      <c r="B5" s="56"/>
      <c r="C5" s="44"/>
      <c r="D5" s="45"/>
      <c r="E5" s="49"/>
      <c r="F5" s="49"/>
    </row>
    <row r="6" spans="1:6">
      <c r="A6" s="236">
        <f>1+COUNT(A$1:A3)</f>
        <v>2</v>
      </c>
      <c r="B6" s="41" t="s">
        <v>177</v>
      </c>
      <c r="D6" s="46"/>
      <c r="E6" s="139"/>
      <c r="F6" s="139"/>
    </row>
    <row r="7" spans="1:6" ht="25.5">
      <c r="A7" s="236"/>
      <c r="B7" s="56" t="s">
        <v>180</v>
      </c>
      <c r="D7" s="46"/>
      <c r="E7" s="139"/>
      <c r="F7" s="139"/>
    </row>
    <row r="8" spans="1:6">
      <c r="A8" s="236"/>
      <c r="B8" s="56" t="s">
        <v>178</v>
      </c>
      <c r="D8" s="46"/>
      <c r="E8" s="139"/>
      <c r="F8" s="139"/>
    </row>
    <row r="9" spans="1:6">
      <c r="A9" s="236"/>
      <c r="B9" s="56" t="s">
        <v>181</v>
      </c>
      <c r="D9" s="46"/>
      <c r="E9" s="139"/>
      <c r="F9" s="139"/>
    </row>
    <row r="10" spans="1:6" ht="51">
      <c r="A10" s="236"/>
      <c r="B10" s="56" t="s">
        <v>182</v>
      </c>
      <c r="C10" s="40" t="s">
        <v>24</v>
      </c>
      <c r="D10" s="46">
        <v>1958</v>
      </c>
      <c r="E10" s="49">
        <v>0</v>
      </c>
      <c r="F10" s="265">
        <f>+D10*E10</f>
        <v>0</v>
      </c>
    </row>
    <row r="11" spans="1:6">
      <c r="A11" s="59"/>
      <c r="B11" s="41"/>
      <c r="C11" s="42"/>
      <c r="D11" s="43"/>
      <c r="E11" s="48"/>
      <c r="F11" s="48"/>
    </row>
    <row r="12" spans="1:6">
      <c r="A12" s="236">
        <f>1+COUNT(A$1:A10)</f>
        <v>3</v>
      </c>
      <c r="B12" s="41" t="s">
        <v>192</v>
      </c>
      <c r="C12" s="42"/>
      <c r="D12" s="43"/>
      <c r="E12" s="48"/>
      <c r="F12" s="48"/>
    </row>
    <row r="13" spans="1:6" ht="51">
      <c r="A13" s="59"/>
      <c r="B13" s="56" t="s">
        <v>191</v>
      </c>
      <c r="C13" s="42"/>
      <c r="D13" s="43"/>
      <c r="E13" s="48"/>
      <c r="F13" s="48"/>
    </row>
    <row r="14" spans="1:6" ht="38.25">
      <c r="A14" s="59"/>
      <c r="B14" s="56" t="s">
        <v>189</v>
      </c>
      <c r="C14" s="40" t="s">
        <v>5</v>
      </c>
      <c r="D14" s="46">
        <f>400+90</f>
        <v>490</v>
      </c>
      <c r="E14" s="49">
        <v>0</v>
      </c>
      <c r="F14" s="265">
        <f>+D14*E14</f>
        <v>0</v>
      </c>
    </row>
    <row r="15" spans="1:6">
      <c r="A15" s="59"/>
      <c r="B15" s="41"/>
      <c r="C15" s="42"/>
      <c r="D15" s="43"/>
      <c r="E15" s="48"/>
      <c r="F15" s="48"/>
    </row>
    <row r="16" spans="1:6">
      <c r="A16" s="236">
        <f>1+COUNT(A$1:A14)</f>
        <v>4</v>
      </c>
      <c r="B16" s="41" t="s">
        <v>196</v>
      </c>
      <c r="D16" s="46"/>
      <c r="E16" s="139"/>
      <c r="F16" s="139"/>
    </row>
    <row r="17" spans="1:6" ht="63.75">
      <c r="A17" s="236"/>
      <c r="B17" s="56" t="s">
        <v>190</v>
      </c>
      <c r="D17" s="46"/>
      <c r="E17" s="139"/>
      <c r="F17" s="139"/>
    </row>
    <row r="18" spans="1:6">
      <c r="A18" s="236"/>
      <c r="B18" s="56" t="s">
        <v>179</v>
      </c>
      <c r="D18" s="46"/>
      <c r="E18" s="139"/>
      <c r="F18" s="139"/>
    </row>
    <row r="19" spans="1:6" ht="38.25">
      <c r="A19" s="236"/>
      <c r="B19" s="56" t="s">
        <v>189</v>
      </c>
      <c r="C19" s="40" t="s">
        <v>5</v>
      </c>
      <c r="D19" s="46">
        <v>392</v>
      </c>
      <c r="E19" s="49">
        <v>0</v>
      </c>
      <c r="F19" s="265">
        <f>+D19*E19</f>
        <v>0</v>
      </c>
    </row>
    <row r="20" spans="1:6">
      <c r="A20" s="59"/>
      <c r="B20" s="56"/>
      <c r="C20" s="44"/>
      <c r="D20" s="45"/>
      <c r="E20" s="49"/>
      <c r="F20" s="49"/>
    </row>
    <row r="21" spans="1:6">
      <c r="A21" s="236">
        <f>1+COUNT(A$1:A19)</f>
        <v>5</v>
      </c>
      <c r="B21" s="253" t="s">
        <v>193</v>
      </c>
    </row>
    <row r="22" spans="1:6" ht="38.25">
      <c r="A22" s="59"/>
      <c r="B22" s="56" t="s">
        <v>195</v>
      </c>
      <c r="C22" s="44"/>
      <c r="D22" s="45"/>
      <c r="E22" s="49"/>
      <c r="F22" s="49"/>
    </row>
    <row r="23" spans="1:6" ht="25.5">
      <c r="B23" s="56" t="s">
        <v>194</v>
      </c>
      <c r="C23" s="40" t="s">
        <v>6</v>
      </c>
      <c r="D23" s="46">
        <v>1958</v>
      </c>
      <c r="E23" s="49">
        <v>0</v>
      </c>
      <c r="F23" s="265">
        <f>+D23*E23</f>
        <v>0</v>
      </c>
    </row>
    <row r="24" spans="1:6">
      <c r="A24" s="59"/>
      <c r="B24" s="56"/>
      <c r="C24" s="44"/>
      <c r="D24" s="45"/>
      <c r="E24" s="49"/>
      <c r="F24" s="49"/>
    </row>
    <row r="25" spans="1:6">
      <c r="A25" s="59"/>
      <c r="B25" s="41"/>
      <c r="C25" s="42"/>
      <c r="D25" s="43"/>
      <c r="E25" s="48"/>
      <c r="F25" s="63"/>
    </row>
    <row r="26" spans="1:6">
      <c r="A26" s="61"/>
      <c r="B26" s="52" t="s">
        <v>82</v>
      </c>
      <c r="C26" s="53"/>
      <c r="D26" s="62"/>
      <c r="E26" s="54"/>
      <c r="F26" s="54">
        <f>SUM(F7:F25)</f>
        <v>0</v>
      </c>
    </row>
    <row r="27" spans="1:6">
      <c r="A27" s="59"/>
      <c r="B27" s="41"/>
      <c r="C27" s="42"/>
      <c r="D27" s="43"/>
      <c r="E27" s="48"/>
      <c r="F27" s="63"/>
    </row>
  </sheetData>
  <pageMargins left="0.7" right="0.7" top="0.75" bottom="0.75" header="0.3" footer="0.3"/>
  <pageSetup paperSize="9" orientation="portrait" r:id="rId1"/>
  <headerFooter>
    <oddHeader xml:space="preserve">&amp;C&amp;"-,Običajno"&amp;8MOTORIČNI PARK  </oddHeader>
    <oddFooter>&amp;C&amp;"-,Običajno"&amp;8&amp;A&amp;R&amp;"-,Običajno"&amp;8&amp;P od &amp;N</oddFooter>
  </headerFooter>
</worksheet>
</file>

<file path=xl/worksheets/sheet6.xml><?xml version="1.0" encoding="utf-8"?>
<worksheet xmlns="http://schemas.openxmlformats.org/spreadsheetml/2006/main" xmlns:r="http://schemas.openxmlformats.org/officeDocument/2006/relationships">
  <sheetPr>
    <tabColor theme="9" tint="0.59999389629810485"/>
  </sheetPr>
  <dimension ref="A1:DF291"/>
  <sheetViews>
    <sheetView view="pageLayout" topLeftCell="A203" zoomScale="70" zoomScaleNormal="145" zoomScaleSheetLayoutView="115" zoomScalePageLayoutView="70" workbookViewId="0">
      <selection activeCell="E245" sqref="E245"/>
    </sheetView>
  </sheetViews>
  <sheetFormatPr defaultRowHeight="12.75"/>
  <cols>
    <col min="1" max="1" width="3.85546875" style="271" customWidth="1"/>
    <col min="2" max="2" width="38.140625" style="239" customWidth="1"/>
    <col min="3" max="3" width="5.42578125" style="272" bestFit="1" customWidth="1"/>
    <col min="4" max="4" width="10.5703125" style="273" bestFit="1" customWidth="1"/>
    <col min="5" max="5" width="14.28515625" style="302" bestFit="1" customWidth="1"/>
    <col min="6" max="6" width="15.7109375" style="303" customWidth="1"/>
    <col min="7" max="11" width="9.140625" style="275"/>
    <col min="12" max="12" width="21.28515625" style="275" bestFit="1" customWidth="1"/>
    <col min="13" max="16384" width="9.140625" style="275"/>
  </cols>
  <sheetData>
    <row r="1" spans="1:110" s="270" customFormat="1">
      <c r="A1" s="266" t="s">
        <v>2</v>
      </c>
      <c r="B1" s="238" t="s">
        <v>125</v>
      </c>
      <c r="C1" s="267"/>
      <c r="D1" s="268"/>
      <c r="E1" s="269"/>
      <c r="F1" s="269"/>
    </row>
    <row r="2" spans="1:110">
      <c r="E2" s="274"/>
      <c r="F2" s="274"/>
    </row>
    <row r="3" spans="1:110" ht="13.5" thickBot="1">
      <c r="A3" s="276"/>
      <c r="B3" s="240"/>
      <c r="C3" s="277"/>
      <c r="D3" s="278"/>
      <c r="E3" s="279"/>
      <c r="F3" s="279"/>
    </row>
    <row r="4" spans="1:110" s="284" customFormat="1">
      <c r="A4" s="280"/>
      <c r="B4" s="241" t="s">
        <v>15</v>
      </c>
      <c r="C4" s="281" t="s">
        <v>11</v>
      </c>
      <c r="D4" s="282" t="s">
        <v>12</v>
      </c>
      <c r="E4" s="283" t="s">
        <v>13</v>
      </c>
      <c r="F4" s="283" t="s">
        <v>14</v>
      </c>
    </row>
    <row r="5" spans="1:110">
      <c r="E5" s="274"/>
      <c r="F5" s="274"/>
    </row>
    <row r="6" spans="1:110" s="244" customFormat="1" ht="13.5" thickBot="1">
      <c r="A6" s="285"/>
      <c r="B6" s="242"/>
      <c r="C6" s="272"/>
      <c r="D6" s="286"/>
      <c r="E6" s="274"/>
      <c r="F6" s="274"/>
      <c r="G6" s="287"/>
      <c r="H6" s="275"/>
      <c r="I6" s="275"/>
      <c r="J6" s="275"/>
      <c r="K6" s="275"/>
      <c r="L6" s="275"/>
      <c r="M6" s="275"/>
      <c r="N6" s="275"/>
      <c r="O6" s="275"/>
      <c r="P6" s="275"/>
      <c r="Q6" s="275"/>
      <c r="R6" s="275"/>
      <c r="S6" s="275"/>
      <c r="T6" s="275"/>
      <c r="U6" s="275"/>
      <c r="V6" s="275"/>
      <c r="W6" s="275"/>
      <c r="X6" s="275"/>
      <c r="Y6" s="275"/>
      <c r="Z6" s="275"/>
      <c r="AA6" s="275"/>
      <c r="AB6" s="275"/>
      <c r="AC6" s="275"/>
      <c r="AD6" s="275"/>
      <c r="AE6" s="275"/>
      <c r="AF6" s="275"/>
      <c r="AG6" s="275"/>
      <c r="AH6" s="275"/>
      <c r="AI6" s="275"/>
      <c r="AJ6" s="275"/>
      <c r="AK6" s="275"/>
      <c r="AL6" s="275"/>
      <c r="AM6" s="275"/>
      <c r="AN6" s="275"/>
      <c r="AO6" s="275"/>
      <c r="AP6" s="275"/>
      <c r="AQ6" s="275"/>
      <c r="AR6" s="275"/>
      <c r="AS6" s="275"/>
      <c r="AT6" s="275"/>
      <c r="AU6" s="275"/>
      <c r="AV6" s="275"/>
      <c r="AW6" s="275"/>
      <c r="AX6" s="275"/>
      <c r="AY6" s="275"/>
      <c r="AZ6" s="275"/>
      <c r="BA6" s="275"/>
      <c r="BB6" s="275"/>
      <c r="BC6" s="275"/>
      <c r="BD6" s="275"/>
      <c r="BE6" s="275"/>
      <c r="BF6" s="275"/>
      <c r="BG6" s="275"/>
      <c r="BH6" s="275"/>
      <c r="BI6" s="275"/>
      <c r="BJ6" s="275"/>
      <c r="BK6" s="275"/>
      <c r="BL6" s="275"/>
      <c r="BM6" s="275"/>
      <c r="BN6" s="275"/>
      <c r="BO6" s="275"/>
      <c r="BP6" s="275"/>
      <c r="BQ6" s="275"/>
      <c r="BR6" s="275"/>
      <c r="BS6" s="275"/>
      <c r="BT6" s="275"/>
      <c r="BU6" s="275"/>
      <c r="BV6" s="275"/>
      <c r="BW6" s="275"/>
      <c r="BX6" s="275"/>
      <c r="BY6" s="275"/>
      <c r="BZ6" s="275"/>
      <c r="CA6" s="275"/>
      <c r="CB6" s="275"/>
      <c r="CC6" s="275"/>
      <c r="CD6" s="275"/>
      <c r="CE6" s="275"/>
      <c r="CF6" s="275"/>
      <c r="CG6" s="275"/>
      <c r="CH6" s="275"/>
      <c r="CI6" s="275"/>
      <c r="CJ6" s="275"/>
      <c r="CK6" s="275"/>
      <c r="CL6" s="275"/>
      <c r="CM6" s="275"/>
      <c r="CN6" s="275"/>
      <c r="CO6" s="275"/>
      <c r="CP6" s="275"/>
      <c r="CQ6" s="275"/>
      <c r="CR6" s="275"/>
      <c r="CS6" s="275"/>
      <c r="CT6" s="275"/>
      <c r="CU6" s="275"/>
      <c r="CV6" s="275"/>
      <c r="CW6" s="275"/>
      <c r="CX6" s="275"/>
      <c r="CY6" s="275"/>
      <c r="CZ6" s="275"/>
      <c r="DA6" s="275"/>
      <c r="DB6" s="275"/>
      <c r="DC6" s="275"/>
      <c r="DD6" s="275"/>
      <c r="DE6" s="275"/>
      <c r="DF6" s="275"/>
    </row>
    <row r="7" spans="1:110" s="244" customFormat="1" ht="39" thickBot="1">
      <c r="A7" s="285"/>
      <c r="B7" s="243" t="s">
        <v>124</v>
      </c>
      <c r="C7" s="272"/>
      <c r="D7" s="286"/>
      <c r="E7" s="274"/>
      <c r="F7" s="274"/>
      <c r="G7" s="287"/>
      <c r="H7" s="275"/>
      <c r="I7" s="275"/>
      <c r="J7" s="275"/>
      <c r="K7" s="275"/>
      <c r="L7" s="275"/>
      <c r="M7" s="275"/>
      <c r="N7" s="275"/>
      <c r="O7" s="275"/>
      <c r="P7" s="275"/>
      <c r="Q7" s="275"/>
      <c r="R7" s="275"/>
      <c r="S7" s="275"/>
      <c r="T7" s="275"/>
      <c r="U7" s="275"/>
      <c r="V7" s="275"/>
      <c r="W7" s="275"/>
      <c r="X7" s="275"/>
      <c r="Y7" s="275"/>
      <c r="Z7" s="275"/>
      <c r="AA7" s="275"/>
      <c r="AB7" s="275"/>
      <c r="AC7" s="275"/>
      <c r="AD7" s="275"/>
      <c r="AE7" s="275"/>
      <c r="AF7" s="275"/>
      <c r="AG7" s="275"/>
      <c r="AH7" s="275"/>
      <c r="AI7" s="275"/>
      <c r="AJ7" s="275"/>
      <c r="AK7" s="275"/>
      <c r="AL7" s="275"/>
      <c r="AM7" s="275"/>
      <c r="AN7" s="275"/>
      <c r="AO7" s="275"/>
      <c r="AP7" s="275"/>
      <c r="AQ7" s="275"/>
      <c r="AR7" s="275"/>
      <c r="AS7" s="275"/>
      <c r="AT7" s="275"/>
      <c r="AU7" s="275"/>
      <c r="AV7" s="275"/>
      <c r="AW7" s="275"/>
      <c r="AX7" s="275"/>
      <c r="AY7" s="275"/>
      <c r="AZ7" s="275"/>
      <c r="BA7" s="275"/>
      <c r="BB7" s="275"/>
      <c r="BC7" s="275"/>
      <c r="BD7" s="275"/>
      <c r="BE7" s="275"/>
      <c r="BF7" s="275"/>
      <c r="BG7" s="275"/>
      <c r="BH7" s="275"/>
      <c r="BI7" s="275"/>
      <c r="BJ7" s="275"/>
      <c r="BK7" s="275"/>
      <c r="BL7" s="275"/>
      <c r="BM7" s="275"/>
      <c r="BN7" s="275"/>
      <c r="BO7" s="275"/>
      <c r="BP7" s="275"/>
      <c r="BQ7" s="275"/>
      <c r="BR7" s="275"/>
      <c r="BS7" s="275"/>
      <c r="BT7" s="275"/>
      <c r="BU7" s="275"/>
      <c r="BV7" s="275"/>
      <c r="BW7" s="275"/>
      <c r="BX7" s="275"/>
      <c r="BY7" s="275"/>
      <c r="BZ7" s="275"/>
      <c r="CA7" s="275"/>
      <c r="CB7" s="275"/>
      <c r="CC7" s="275"/>
      <c r="CD7" s="275"/>
      <c r="CE7" s="275"/>
      <c r="CF7" s="275"/>
      <c r="CG7" s="275"/>
      <c r="CH7" s="275"/>
      <c r="CI7" s="275"/>
      <c r="CJ7" s="275"/>
      <c r="CK7" s="275"/>
      <c r="CL7" s="275"/>
      <c r="CM7" s="275"/>
      <c r="CN7" s="275"/>
      <c r="CO7" s="275"/>
      <c r="CP7" s="275"/>
      <c r="CQ7" s="275"/>
      <c r="CR7" s="275"/>
      <c r="CS7" s="275"/>
      <c r="CT7" s="275"/>
      <c r="CU7" s="275"/>
      <c r="CV7" s="275"/>
      <c r="CW7" s="275"/>
      <c r="CX7" s="275"/>
      <c r="CY7" s="275"/>
      <c r="CZ7" s="275"/>
      <c r="DA7" s="275"/>
      <c r="DB7" s="275"/>
      <c r="DC7" s="275"/>
      <c r="DD7" s="275"/>
      <c r="DE7" s="275"/>
      <c r="DF7" s="275"/>
    </row>
    <row r="8" spans="1:110" s="244" customFormat="1">
      <c r="A8" s="285"/>
      <c r="C8" s="272"/>
      <c r="E8" s="274"/>
      <c r="F8" s="274"/>
      <c r="G8" s="287"/>
      <c r="H8" s="275"/>
      <c r="I8" s="275"/>
      <c r="J8" s="275"/>
      <c r="K8" s="275"/>
      <c r="L8" s="275"/>
      <c r="M8" s="275"/>
      <c r="N8" s="275"/>
      <c r="O8" s="275"/>
      <c r="P8" s="275"/>
      <c r="Q8" s="275"/>
      <c r="R8" s="275"/>
      <c r="S8" s="275"/>
      <c r="T8" s="275"/>
      <c r="U8" s="275"/>
      <c r="V8" s="275"/>
      <c r="W8" s="275"/>
      <c r="X8" s="275"/>
      <c r="Y8" s="275"/>
      <c r="Z8" s="275"/>
      <c r="AA8" s="275"/>
      <c r="AB8" s="275"/>
      <c r="AC8" s="275"/>
      <c r="AD8" s="275"/>
      <c r="AE8" s="275"/>
      <c r="AF8" s="275"/>
      <c r="AG8" s="275"/>
      <c r="AH8" s="275"/>
      <c r="AI8" s="275"/>
      <c r="AJ8" s="275"/>
      <c r="AK8" s="275"/>
      <c r="AL8" s="275"/>
      <c r="AM8" s="275"/>
      <c r="AN8" s="275"/>
      <c r="AO8" s="275"/>
      <c r="AP8" s="275"/>
      <c r="AQ8" s="275"/>
      <c r="AR8" s="275"/>
      <c r="AS8" s="275"/>
      <c r="AT8" s="275"/>
      <c r="AU8" s="275"/>
      <c r="AV8" s="275"/>
      <c r="AW8" s="275"/>
      <c r="AX8" s="275"/>
      <c r="AY8" s="275"/>
      <c r="AZ8" s="275"/>
      <c r="BA8" s="275"/>
      <c r="BB8" s="275"/>
      <c r="BC8" s="275"/>
      <c r="BD8" s="275"/>
      <c r="BE8" s="275"/>
      <c r="BF8" s="275"/>
      <c r="BG8" s="275"/>
      <c r="BH8" s="275"/>
      <c r="BI8" s="275"/>
      <c r="BJ8" s="275"/>
      <c r="BK8" s="275"/>
      <c r="BL8" s="275"/>
      <c r="BM8" s="275"/>
      <c r="BN8" s="275"/>
      <c r="BO8" s="275"/>
      <c r="BP8" s="275"/>
      <c r="BQ8" s="275"/>
      <c r="BR8" s="275"/>
      <c r="BS8" s="275"/>
      <c r="BT8" s="275"/>
      <c r="BU8" s="275"/>
      <c r="BV8" s="275"/>
      <c r="BW8" s="275"/>
      <c r="BX8" s="275"/>
      <c r="BY8" s="275"/>
      <c r="BZ8" s="275"/>
      <c r="CA8" s="275"/>
      <c r="CB8" s="275"/>
      <c r="CC8" s="275"/>
      <c r="CD8" s="275"/>
      <c r="CE8" s="275"/>
      <c r="CF8" s="275"/>
      <c r="CG8" s="275"/>
      <c r="CH8" s="275"/>
      <c r="CI8" s="275"/>
      <c r="CJ8" s="275"/>
      <c r="CK8" s="275"/>
      <c r="CL8" s="275"/>
      <c r="CM8" s="275"/>
      <c r="CN8" s="275"/>
      <c r="CO8" s="275"/>
      <c r="CP8" s="275"/>
      <c r="CQ8" s="275"/>
      <c r="CR8" s="275"/>
      <c r="CS8" s="275"/>
      <c r="CT8" s="275"/>
      <c r="CU8" s="275"/>
      <c r="CV8" s="275"/>
      <c r="CW8" s="275"/>
      <c r="CX8" s="275"/>
      <c r="CY8" s="275"/>
      <c r="CZ8" s="275"/>
      <c r="DA8" s="275"/>
      <c r="DB8" s="275"/>
      <c r="DC8" s="275"/>
      <c r="DD8" s="275"/>
      <c r="DE8" s="275"/>
      <c r="DF8" s="275"/>
    </row>
    <row r="9" spans="1:110" s="290" customFormat="1" ht="63.75">
      <c r="A9" s="288"/>
      <c r="B9" s="289" t="s">
        <v>183</v>
      </c>
      <c r="D9" s="291"/>
      <c r="E9" s="292"/>
      <c r="F9" s="292"/>
    </row>
    <row r="10" spans="1:110" s="290" customFormat="1" ht="140.25">
      <c r="A10" s="288"/>
      <c r="B10" s="289" t="s">
        <v>188</v>
      </c>
      <c r="D10" s="291"/>
      <c r="E10" s="292"/>
      <c r="F10" s="292"/>
    </row>
    <row r="11" spans="1:110" s="290" customFormat="1" ht="25.5">
      <c r="A11" s="288"/>
      <c r="B11" s="289" t="s">
        <v>187</v>
      </c>
      <c r="D11" s="291"/>
      <c r="E11" s="292"/>
      <c r="F11" s="292"/>
    </row>
    <row r="12" spans="1:110" s="290" customFormat="1" ht="38.25">
      <c r="A12" s="288"/>
      <c r="B12" s="289" t="s">
        <v>184</v>
      </c>
      <c r="D12" s="291"/>
      <c r="E12" s="292"/>
      <c r="F12" s="292"/>
    </row>
    <row r="13" spans="1:110" s="290" customFormat="1" ht="51">
      <c r="A13" s="288"/>
      <c r="B13" s="293" t="s">
        <v>185</v>
      </c>
      <c r="D13" s="291"/>
      <c r="E13" s="292"/>
      <c r="F13" s="292"/>
    </row>
    <row r="14" spans="1:110" s="290" customFormat="1" ht="25.5">
      <c r="A14" s="288"/>
      <c r="B14" s="245" t="s">
        <v>186</v>
      </c>
      <c r="D14" s="291"/>
      <c r="E14" s="292"/>
      <c r="F14" s="292"/>
    </row>
    <row r="15" spans="1:110" s="290" customFormat="1">
      <c r="A15" s="288"/>
      <c r="B15" s="289"/>
      <c r="D15" s="291"/>
      <c r="E15" s="292"/>
      <c r="F15" s="292"/>
    </row>
    <row r="16" spans="1:110" s="290" customFormat="1">
      <c r="A16" s="316" t="s">
        <v>207</v>
      </c>
      <c r="B16" s="317" t="s">
        <v>312</v>
      </c>
      <c r="D16" s="291"/>
      <c r="E16" s="292"/>
      <c r="F16" s="292"/>
    </row>
    <row r="17" spans="1:12" s="290" customFormat="1">
      <c r="A17" s="288"/>
      <c r="B17" s="289"/>
      <c r="D17" s="291"/>
      <c r="E17" s="292"/>
      <c r="F17" s="292"/>
    </row>
    <row r="18" spans="1:12" s="290" customFormat="1" ht="51">
      <c r="A18" s="288">
        <f>1+COUNT(A$1:A17)</f>
        <v>1</v>
      </c>
      <c r="B18" s="289" t="s">
        <v>311</v>
      </c>
      <c r="D18" s="291"/>
      <c r="E18" s="292"/>
      <c r="F18" s="292"/>
    </row>
    <row r="19" spans="1:12" s="290" customFormat="1">
      <c r="A19" s="288"/>
      <c r="B19" s="289"/>
      <c r="C19" s="294" t="s">
        <v>17</v>
      </c>
      <c r="D19" s="295">
        <v>1</v>
      </c>
      <c r="E19" s="297">
        <v>0</v>
      </c>
      <c r="F19" s="298">
        <f>+D19*E19</f>
        <v>0</v>
      </c>
    </row>
    <row r="20" spans="1:12" s="290" customFormat="1">
      <c r="A20" s="288"/>
      <c r="B20" s="289"/>
      <c r="D20" s="291"/>
      <c r="E20" s="292"/>
      <c r="F20" s="292"/>
    </row>
    <row r="21" spans="1:12" s="290" customFormat="1">
      <c r="A21" s="288"/>
      <c r="B21" s="289"/>
      <c r="D21" s="291"/>
      <c r="E21" s="292"/>
      <c r="F21" s="292"/>
    </row>
    <row r="22" spans="1:12" s="294" customFormat="1">
      <c r="A22" s="288" t="s">
        <v>206</v>
      </c>
      <c r="B22" s="246" t="s">
        <v>127</v>
      </c>
      <c r="D22" s="295"/>
      <c r="E22" s="296"/>
      <c r="F22" s="296"/>
    </row>
    <row r="23" spans="1:12" s="290" customFormat="1">
      <c r="A23" s="288"/>
      <c r="B23" s="247"/>
      <c r="C23" s="294"/>
      <c r="D23" s="295"/>
      <c r="E23" s="296"/>
      <c r="F23" s="296"/>
    </row>
    <row r="24" spans="1:12" s="290" customFormat="1">
      <c r="A24" s="288">
        <f>1+COUNT(A$1:A23)</f>
        <v>2</v>
      </c>
      <c r="B24" s="248" t="s">
        <v>128</v>
      </c>
      <c r="C24" s="294"/>
      <c r="D24" s="295"/>
      <c r="E24" s="296"/>
      <c r="F24" s="296"/>
    </row>
    <row r="25" spans="1:12" s="290" customFormat="1" ht="63.75">
      <c r="A25" s="288"/>
      <c r="B25" s="247" t="s">
        <v>129</v>
      </c>
      <c r="C25" s="294"/>
      <c r="D25" s="295"/>
      <c r="E25" s="296"/>
      <c r="F25" s="296"/>
    </row>
    <row r="26" spans="1:12" s="290" customFormat="1" ht="242.25">
      <c r="A26" s="288"/>
      <c r="B26" s="249" t="s">
        <v>130</v>
      </c>
      <c r="C26" s="294"/>
      <c r="D26" s="295"/>
      <c r="E26" s="296"/>
      <c r="F26" s="296"/>
    </row>
    <row r="27" spans="1:12" s="290" customFormat="1" ht="25.5">
      <c r="A27" s="288"/>
      <c r="B27" s="247" t="s">
        <v>49</v>
      </c>
      <c r="C27" s="294" t="s">
        <v>24</v>
      </c>
      <c r="D27" s="295">
        <v>1</v>
      </c>
      <c r="E27" s="297">
        <v>0</v>
      </c>
      <c r="F27" s="298">
        <f>+D27*E27</f>
        <v>0</v>
      </c>
      <c r="L27" s="299"/>
    </row>
    <row r="28" spans="1:12" s="290" customFormat="1" ht="15">
      <c r="A28" s="288"/>
      <c r="B28" s="247"/>
      <c r="C28" s="294"/>
      <c r="D28" s="295"/>
      <c r="E28" s="296"/>
      <c r="F28" s="296"/>
      <c r="L28" s="299"/>
    </row>
    <row r="29" spans="1:12" s="290" customFormat="1" ht="15">
      <c r="A29" s="288">
        <f>1+COUNT(A$1:A28)</f>
        <v>3</v>
      </c>
      <c r="B29" s="248" t="s">
        <v>131</v>
      </c>
      <c r="C29" s="294"/>
      <c r="D29" s="295"/>
      <c r="E29" s="296"/>
      <c r="F29" s="296"/>
      <c r="L29" s="299"/>
    </row>
    <row r="30" spans="1:12" s="290" customFormat="1" ht="63.75">
      <c r="A30" s="288"/>
      <c r="B30" s="247" t="s">
        <v>132</v>
      </c>
      <c r="C30" s="294"/>
      <c r="D30" s="295"/>
      <c r="E30" s="296"/>
      <c r="F30" s="296"/>
      <c r="L30" s="299"/>
    </row>
    <row r="31" spans="1:12" ht="267.75">
      <c r="A31" s="288"/>
      <c r="B31" s="249" t="s">
        <v>133</v>
      </c>
      <c r="C31" s="294"/>
      <c r="D31" s="295"/>
      <c r="E31" s="296"/>
      <c r="F31" s="296"/>
      <c r="L31" s="300"/>
    </row>
    <row r="32" spans="1:12" ht="25.5">
      <c r="A32" s="288"/>
      <c r="B32" s="247" t="s">
        <v>49</v>
      </c>
      <c r="C32" s="294" t="s">
        <v>24</v>
      </c>
      <c r="D32" s="295">
        <v>1</v>
      </c>
      <c r="E32" s="297">
        <v>0</v>
      </c>
      <c r="F32" s="298">
        <f>+D32*E32</f>
        <v>0</v>
      </c>
      <c r="L32" s="237"/>
    </row>
    <row r="33" spans="1:12" ht="15">
      <c r="A33" s="288"/>
      <c r="B33" s="247"/>
      <c r="C33" s="294"/>
      <c r="D33" s="295"/>
      <c r="E33" s="296"/>
      <c r="F33" s="296"/>
      <c r="L33" s="237"/>
    </row>
    <row r="34" spans="1:12">
      <c r="A34" s="288">
        <f>1+COUNT(A$1:A33)</f>
        <v>4</v>
      </c>
      <c r="B34" s="248" t="s">
        <v>134</v>
      </c>
      <c r="C34" s="294"/>
      <c r="D34" s="295"/>
      <c r="E34" s="296"/>
      <c r="F34" s="296"/>
    </row>
    <row r="35" spans="1:12" ht="76.5">
      <c r="A35" s="288"/>
      <c r="B35" s="247" t="s">
        <v>135</v>
      </c>
      <c r="C35" s="294"/>
      <c r="D35" s="295"/>
      <c r="E35" s="296"/>
      <c r="F35" s="296"/>
    </row>
    <row r="36" spans="1:12" ht="255">
      <c r="A36" s="288"/>
      <c r="B36" s="249" t="s">
        <v>136</v>
      </c>
      <c r="C36" s="294"/>
      <c r="D36" s="295"/>
      <c r="E36" s="296"/>
      <c r="F36" s="296"/>
    </row>
    <row r="37" spans="1:12" ht="25.5">
      <c r="A37" s="288"/>
      <c r="B37" s="247" t="s">
        <v>49</v>
      </c>
      <c r="C37" s="294" t="s">
        <v>24</v>
      </c>
      <c r="D37" s="295">
        <v>1</v>
      </c>
      <c r="E37" s="297">
        <v>0</v>
      </c>
      <c r="F37" s="298">
        <f>+D37*E37</f>
        <v>0</v>
      </c>
    </row>
    <row r="38" spans="1:12">
      <c r="A38" s="288"/>
      <c r="B38" s="247"/>
      <c r="C38" s="294"/>
      <c r="D38" s="295"/>
      <c r="E38" s="296"/>
      <c r="F38" s="296"/>
    </row>
    <row r="39" spans="1:12">
      <c r="A39" s="288">
        <f>1+COUNT(A$1:A38)</f>
        <v>5</v>
      </c>
      <c r="B39" s="248" t="s">
        <v>137</v>
      </c>
      <c r="C39" s="294"/>
      <c r="D39" s="295"/>
      <c r="E39" s="296"/>
      <c r="F39" s="296"/>
    </row>
    <row r="40" spans="1:12" ht="38.25">
      <c r="A40" s="288"/>
      <c r="B40" s="247" t="s">
        <v>139</v>
      </c>
      <c r="C40" s="294"/>
      <c r="D40" s="295"/>
      <c r="E40" s="296"/>
      <c r="F40" s="296"/>
    </row>
    <row r="41" spans="1:12" ht="369.75">
      <c r="A41" s="288"/>
      <c r="B41" s="249" t="s">
        <v>138</v>
      </c>
      <c r="C41" s="294"/>
      <c r="D41" s="295"/>
      <c r="E41" s="296"/>
      <c r="F41" s="296"/>
    </row>
    <row r="42" spans="1:12" ht="140.25">
      <c r="A42" s="288"/>
      <c r="B42" s="249" t="s">
        <v>140</v>
      </c>
      <c r="C42" s="294"/>
      <c r="D42" s="295"/>
      <c r="E42" s="296"/>
      <c r="F42" s="296"/>
    </row>
    <row r="43" spans="1:12" ht="25.5">
      <c r="A43" s="288"/>
      <c r="B43" s="247" t="s">
        <v>49</v>
      </c>
      <c r="C43" s="294" t="s">
        <v>24</v>
      </c>
      <c r="D43" s="295">
        <v>1</v>
      </c>
      <c r="E43" s="297">
        <v>0</v>
      </c>
      <c r="F43" s="298">
        <f>+D43*E43</f>
        <v>0</v>
      </c>
    </row>
    <row r="44" spans="1:12">
      <c r="A44" s="288"/>
      <c r="B44" s="247"/>
      <c r="C44" s="294"/>
      <c r="D44" s="295"/>
      <c r="E44" s="296"/>
      <c r="F44" s="296"/>
    </row>
    <row r="45" spans="1:12" ht="25.5">
      <c r="A45" s="288">
        <f>1+COUNT(A$1:A44)</f>
        <v>6</v>
      </c>
      <c r="B45" s="248" t="s">
        <v>212</v>
      </c>
      <c r="C45" s="294"/>
      <c r="D45" s="295"/>
      <c r="E45" s="296"/>
      <c r="F45" s="296"/>
    </row>
    <row r="46" spans="1:12" ht="25.5">
      <c r="A46" s="288"/>
      <c r="B46" s="247" t="s">
        <v>141</v>
      </c>
      <c r="C46" s="294"/>
      <c r="D46" s="295"/>
      <c r="E46" s="296"/>
      <c r="F46" s="296"/>
    </row>
    <row r="47" spans="1:12" ht="369.75">
      <c r="A47" s="288"/>
      <c r="B47" s="249" t="s">
        <v>310</v>
      </c>
      <c r="C47" s="294"/>
      <c r="D47" s="295"/>
      <c r="E47" s="296"/>
      <c r="F47" s="296"/>
    </row>
    <row r="48" spans="1:12" ht="140.25">
      <c r="A48" s="288"/>
      <c r="B48" s="249" t="s">
        <v>155</v>
      </c>
      <c r="C48" s="294"/>
      <c r="D48" s="295"/>
      <c r="E48" s="296"/>
      <c r="F48" s="296"/>
    </row>
    <row r="49" spans="1:6" ht="25.5">
      <c r="A49" s="288"/>
      <c r="B49" s="247" t="s">
        <v>49</v>
      </c>
      <c r="C49" s="294" t="s">
        <v>24</v>
      </c>
      <c r="D49" s="295">
        <v>1</v>
      </c>
      <c r="E49" s="297">
        <v>0</v>
      </c>
      <c r="F49" s="298">
        <f>+D49*E49</f>
        <v>0</v>
      </c>
    </row>
    <row r="51" spans="1:6" ht="25.5">
      <c r="A51" s="288">
        <f>1+COUNT(A$1:A50)</f>
        <v>7</v>
      </c>
      <c r="B51" s="248" t="s">
        <v>213</v>
      </c>
      <c r="C51" s="294"/>
      <c r="D51" s="295"/>
      <c r="E51" s="296"/>
      <c r="F51" s="296"/>
    </row>
    <row r="52" spans="1:6" ht="25.5">
      <c r="A52" s="288"/>
      <c r="B52" s="247" t="s">
        <v>216</v>
      </c>
      <c r="C52" s="294"/>
      <c r="D52" s="295"/>
      <c r="E52" s="296"/>
      <c r="F52" s="296"/>
    </row>
    <row r="53" spans="1:6" ht="178.5">
      <c r="A53" s="288"/>
      <c r="B53" s="249" t="s">
        <v>215</v>
      </c>
      <c r="C53" s="294"/>
      <c r="D53" s="295"/>
      <c r="E53" s="296"/>
      <c r="F53" s="296"/>
    </row>
    <row r="54" spans="1:6" ht="216.75">
      <c r="A54" s="288"/>
      <c r="B54" s="249" t="s">
        <v>214</v>
      </c>
      <c r="C54" s="294"/>
      <c r="D54" s="295"/>
      <c r="E54" s="296"/>
      <c r="F54" s="296"/>
    </row>
    <row r="55" spans="1:6" ht="25.5">
      <c r="A55" s="288"/>
      <c r="B55" s="247" t="s">
        <v>49</v>
      </c>
      <c r="C55" s="294" t="s">
        <v>24</v>
      </c>
      <c r="D55" s="295">
        <v>1</v>
      </c>
      <c r="E55" s="297">
        <v>0</v>
      </c>
      <c r="F55" s="298">
        <f>+D55*E55</f>
        <v>0</v>
      </c>
    </row>
    <row r="57" spans="1:6" ht="25.5">
      <c r="A57" s="288">
        <f>1+COUNT(A$1:A56)</f>
        <v>8</v>
      </c>
      <c r="B57" s="248" t="s">
        <v>217</v>
      </c>
      <c r="C57" s="294"/>
      <c r="D57" s="295"/>
      <c r="E57" s="296"/>
      <c r="F57" s="296"/>
    </row>
    <row r="58" spans="1:6" ht="38.25">
      <c r="A58" s="288"/>
      <c r="B58" s="247" t="s">
        <v>220</v>
      </c>
      <c r="C58" s="294"/>
      <c r="D58" s="295"/>
      <c r="E58" s="296"/>
      <c r="F58" s="296"/>
    </row>
    <row r="59" spans="1:6" ht="165.75">
      <c r="A59" s="288"/>
      <c r="B59" s="249" t="s">
        <v>221</v>
      </c>
      <c r="C59" s="294"/>
      <c r="D59" s="295"/>
      <c r="E59" s="296"/>
      <c r="F59" s="296"/>
    </row>
    <row r="60" spans="1:6" ht="293.25">
      <c r="A60" s="288"/>
      <c r="B60" s="249" t="s">
        <v>219</v>
      </c>
      <c r="C60" s="294"/>
      <c r="D60" s="295"/>
      <c r="E60" s="296"/>
      <c r="F60" s="296"/>
    </row>
    <row r="61" spans="1:6" ht="25.5">
      <c r="A61" s="288"/>
      <c r="B61" s="247" t="s">
        <v>49</v>
      </c>
      <c r="C61" s="294" t="s">
        <v>24</v>
      </c>
      <c r="D61" s="295">
        <v>1</v>
      </c>
      <c r="E61" s="297">
        <v>0</v>
      </c>
      <c r="F61" s="298">
        <f>+D61*E61</f>
        <v>0</v>
      </c>
    </row>
    <row r="63" spans="1:6">
      <c r="A63" s="288">
        <f>1+COUNT(A$1:A62)</f>
        <v>9</v>
      </c>
      <c r="B63" s="248" t="s">
        <v>222</v>
      </c>
      <c r="C63" s="294"/>
      <c r="D63" s="295"/>
      <c r="E63" s="296"/>
      <c r="F63" s="296"/>
    </row>
    <row r="64" spans="1:6" ht="25.5">
      <c r="A64" s="288"/>
      <c r="B64" s="247" t="s">
        <v>141</v>
      </c>
      <c r="C64" s="294"/>
      <c r="D64" s="295"/>
      <c r="E64" s="296"/>
      <c r="F64" s="296"/>
    </row>
    <row r="65" spans="1:6" ht="242.25">
      <c r="A65" s="288"/>
      <c r="B65" s="249" t="s">
        <v>147</v>
      </c>
      <c r="C65" s="294"/>
      <c r="D65" s="295"/>
      <c r="E65" s="296"/>
      <c r="F65" s="296"/>
    </row>
    <row r="66" spans="1:6" ht="280.5">
      <c r="A66" s="288"/>
      <c r="B66" s="249" t="s">
        <v>148</v>
      </c>
      <c r="C66" s="294"/>
      <c r="D66" s="295"/>
      <c r="E66" s="296"/>
      <c r="F66" s="296"/>
    </row>
    <row r="67" spans="1:6" ht="25.5">
      <c r="A67" s="288"/>
      <c r="B67" s="247" t="s">
        <v>49</v>
      </c>
      <c r="C67" s="294" t="s">
        <v>24</v>
      </c>
      <c r="D67" s="295">
        <v>1</v>
      </c>
      <c r="E67" s="297">
        <v>0</v>
      </c>
      <c r="F67" s="298">
        <f>+D67*E67</f>
        <v>0</v>
      </c>
    </row>
    <row r="68" spans="1:6">
      <c r="B68" s="247"/>
      <c r="C68" s="294"/>
      <c r="D68" s="295"/>
      <c r="E68" s="297"/>
      <c r="F68" s="297"/>
    </row>
    <row r="69" spans="1:6">
      <c r="A69" s="288">
        <f>1+COUNT(A$1:A68)</f>
        <v>10</v>
      </c>
      <c r="B69" s="248" t="s">
        <v>225</v>
      </c>
      <c r="C69" s="294"/>
      <c r="D69" s="295"/>
      <c r="E69" s="296"/>
      <c r="F69" s="296"/>
    </row>
    <row r="70" spans="1:6" ht="51">
      <c r="A70" s="288"/>
      <c r="B70" s="247" t="s">
        <v>224</v>
      </c>
      <c r="C70" s="294"/>
      <c r="D70" s="295"/>
      <c r="E70" s="296"/>
      <c r="F70" s="296"/>
    </row>
    <row r="71" spans="1:6" ht="216.75">
      <c r="A71" s="288"/>
      <c r="B71" s="249" t="s">
        <v>223</v>
      </c>
      <c r="C71" s="294"/>
      <c r="D71" s="295"/>
      <c r="E71" s="296"/>
      <c r="F71" s="296"/>
    </row>
    <row r="72" spans="1:6" ht="140.25">
      <c r="A72" s="288"/>
      <c r="B72" s="249" t="s">
        <v>210</v>
      </c>
      <c r="C72" s="294"/>
      <c r="D72" s="295"/>
      <c r="E72" s="296"/>
      <c r="F72" s="296"/>
    </row>
    <row r="73" spans="1:6" ht="25.5">
      <c r="A73" s="288"/>
      <c r="B73" s="247" t="s">
        <v>49</v>
      </c>
      <c r="C73" s="294" t="s">
        <v>24</v>
      </c>
      <c r="D73" s="295">
        <v>1</v>
      </c>
      <c r="E73" s="297">
        <v>0</v>
      </c>
      <c r="F73" s="298">
        <f>+D73*E73</f>
        <v>0</v>
      </c>
    </row>
    <row r="74" spans="1:6">
      <c r="A74" s="288"/>
      <c r="B74" s="247"/>
      <c r="C74" s="294"/>
      <c r="D74" s="295"/>
      <c r="E74" s="296"/>
      <c r="F74" s="296"/>
    </row>
    <row r="75" spans="1:6" ht="25.5">
      <c r="A75" s="288">
        <f>1+COUNT(A$1:A74)</f>
        <v>11</v>
      </c>
      <c r="B75" s="248" t="s">
        <v>226</v>
      </c>
      <c r="C75" s="294"/>
      <c r="D75" s="295"/>
      <c r="E75" s="296"/>
      <c r="F75" s="296"/>
    </row>
    <row r="76" spans="1:6" ht="25.5">
      <c r="A76" s="288"/>
      <c r="B76" s="247" t="s">
        <v>141</v>
      </c>
      <c r="C76" s="294"/>
      <c r="D76" s="295"/>
      <c r="E76" s="296"/>
      <c r="F76" s="296"/>
    </row>
    <row r="77" spans="1:6" ht="255">
      <c r="A77" s="288"/>
      <c r="B77" s="249" t="s">
        <v>157</v>
      </c>
      <c r="C77" s="294"/>
      <c r="D77" s="295"/>
      <c r="E77" s="296"/>
      <c r="F77" s="296"/>
    </row>
    <row r="78" spans="1:6" ht="280.5">
      <c r="A78" s="288"/>
      <c r="B78" s="249" t="s">
        <v>156</v>
      </c>
      <c r="C78" s="294"/>
      <c r="D78" s="295"/>
      <c r="E78" s="296"/>
      <c r="F78" s="296"/>
    </row>
    <row r="79" spans="1:6" ht="25.5">
      <c r="A79" s="288"/>
      <c r="B79" s="247" t="s">
        <v>49</v>
      </c>
      <c r="C79" s="294" t="s">
        <v>24</v>
      </c>
      <c r="D79" s="295">
        <v>1</v>
      </c>
      <c r="E79" s="297">
        <v>0</v>
      </c>
      <c r="F79" s="298">
        <f>+D79*E79</f>
        <v>0</v>
      </c>
    </row>
    <row r="81" spans="1:6" ht="25.5">
      <c r="A81" s="288">
        <f>1+COUNT(A$1:A80)</f>
        <v>12</v>
      </c>
      <c r="B81" s="248" t="s">
        <v>151</v>
      </c>
      <c r="C81" s="294"/>
      <c r="D81" s="295"/>
      <c r="E81" s="296"/>
      <c r="F81" s="296"/>
    </row>
    <row r="82" spans="1:6" ht="25.5">
      <c r="A82" s="288"/>
      <c r="B82" s="247" t="s">
        <v>141</v>
      </c>
      <c r="C82" s="294"/>
      <c r="D82" s="295"/>
      <c r="E82" s="296"/>
      <c r="F82" s="296"/>
    </row>
    <row r="83" spans="1:6" ht="191.25">
      <c r="A83" s="288"/>
      <c r="B83" s="249" t="s">
        <v>152</v>
      </c>
      <c r="C83" s="294"/>
      <c r="D83" s="295"/>
      <c r="E83" s="296"/>
      <c r="F83" s="296"/>
    </row>
    <row r="84" spans="1:6" ht="204">
      <c r="A84" s="288"/>
      <c r="B84" s="249" t="s">
        <v>153</v>
      </c>
      <c r="C84" s="294"/>
      <c r="D84" s="295"/>
      <c r="E84" s="296"/>
      <c r="F84" s="296"/>
    </row>
    <row r="85" spans="1:6" ht="25.5">
      <c r="A85" s="288"/>
      <c r="B85" s="247" t="s">
        <v>49</v>
      </c>
      <c r="C85" s="294" t="s">
        <v>24</v>
      </c>
      <c r="D85" s="295">
        <v>1</v>
      </c>
      <c r="E85" s="297">
        <v>0</v>
      </c>
      <c r="F85" s="298">
        <f>+D85*E85</f>
        <v>0</v>
      </c>
    </row>
    <row r="87" spans="1:6">
      <c r="A87" s="288">
        <f>1+COUNT(A$1:A86)</f>
        <v>13</v>
      </c>
      <c r="B87" s="248" t="s">
        <v>228</v>
      </c>
      <c r="C87" s="294"/>
      <c r="D87" s="295"/>
      <c r="E87" s="296"/>
      <c r="F87" s="296"/>
    </row>
    <row r="88" spans="1:6" ht="25.5">
      <c r="A88" s="288"/>
      <c r="B88" s="247" t="s">
        <v>141</v>
      </c>
      <c r="C88" s="294"/>
      <c r="D88" s="295"/>
      <c r="E88" s="296"/>
      <c r="F88" s="296"/>
    </row>
    <row r="89" spans="1:6" ht="357">
      <c r="A89" s="288"/>
      <c r="B89" s="249" t="s">
        <v>227</v>
      </c>
      <c r="C89" s="294"/>
      <c r="D89" s="295"/>
      <c r="E89" s="296"/>
      <c r="F89" s="296"/>
    </row>
    <row r="90" spans="1:6" ht="267.75">
      <c r="A90" s="288"/>
      <c r="B90" s="249" t="s">
        <v>165</v>
      </c>
      <c r="C90" s="294"/>
      <c r="D90" s="295"/>
      <c r="E90" s="296"/>
      <c r="F90" s="296"/>
    </row>
    <row r="91" spans="1:6" ht="25.5">
      <c r="A91" s="288"/>
      <c r="B91" s="247" t="s">
        <v>49</v>
      </c>
      <c r="C91" s="294" t="s">
        <v>24</v>
      </c>
      <c r="D91" s="295">
        <v>1</v>
      </c>
      <c r="E91" s="297">
        <v>0</v>
      </c>
      <c r="F91" s="298">
        <f>+D91*E91</f>
        <v>0</v>
      </c>
    </row>
    <row r="93" spans="1:6">
      <c r="A93" s="288">
        <f>1+COUNT(A$1:A92)</f>
        <v>14</v>
      </c>
      <c r="B93" s="248" t="s">
        <v>229</v>
      </c>
      <c r="C93" s="294"/>
      <c r="D93" s="295"/>
      <c r="E93" s="296"/>
      <c r="F93" s="296"/>
    </row>
    <row r="94" spans="1:6" ht="51">
      <c r="A94" s="288"/>
      <c r="B94" s="247" t="s">
        <v>230</v>
      </c>
      <c r="C94" s="294"/>
      <c r="D94" s="295"/>
      <c r="E94" s="296"/>
      <c r="F94" s="296"/>
    </row>
    <row r="95" spans="1:6" ht="178.5">
      <c r="A95" s="288"/>
      <c r="B95" s="249" t="s">
        <v>215</v>
      </c>
      <c r="C95" s="294"/>
      <c r="D95" s="295"/>
      <c r="E95" s="296"/>
      <c r="F95" s="296"/>
    </row>
    <row r="96" spans="1:6" ht="216.75">
      <c r="A96" s="288"/>
      <c r="B96" s="249" t="s">
        <v>231</v>
      </c>
      <c r="C96" s="294"/>
      <c r="D96" s="295"/>
      <c r="E96" s="296"/>
      <c r="F96" s="296"/>
    </row>
    <row r="97" spans="1:6" ht="29.25" customHeight="1">
      <c r="A97" s="288"/>
      <c r="B97" s="247" t="s">
        <v>49</v>
      </c>
      <c r="C97" s="294" t="s">
        <v>24</v>
      </c>
      <c r="D97" s="295">
        <v>1</v>
      </c>
      <c r="E97" s="297">
        <v>0</v>
      </c>
      <c r="F97" s="298">
        <f>+D97*E97</f>
        <v>0</v>
      </c>
    </row>
    <row r="98" spans="1:6" ht="29.25" customHeight="1">
      <c r="A98" s="288"/>
      <c r="B98" s="247"/>
      <c r="C98" s="294"/>
      <c r="D98" s="295"/>
      <c r="E98" s="297"/>
      <c r="F98" s="297"/>
    </row>
    <row r="99" spans="1:6">
      <c r="A99" s="288">
        <f>1+COUNT(A$1:A98)</f>
        <v>15</v>
      </c>
      <c r="B99" s="248" t="s">
        <v>232</v>
      </c>
      <c r="C99" s="294"/>
      <c r="D99" s="295"/>
      <c r="E99" s="296"/>
      <c r="F99" s="296"/>
    </row>
    <row r="100" spans="1:6" ht="63.75">
      <c r="A100" s="288"/>
      <c r="B100" s="247" t="s">
        <v>233</v>
      </c>
      <c r="C100" s="294"/>
      <c r="D100" s="295"/>
      <c r="E100" s="296"/>
      <c r="F100" s="296"/>
    </row>
    <row r="101" spans="1:6" ht="191.25">
      <c r="A101" s="288"/>
      <c r="B101" s="249" t="s">
        <v>218</v>
      </c>
      <c r="C101" s="294"/>
      <c r="D101" s="295"/>
      <c r="E101" s="296"/>
      <c r="F101" s="296"/>
    </row>
    <row r="102" spans="1:6" ht="229.5">
      <c r="A102" s="288"/>
      <c r="B102" s="249" t="s">
        <v>234</v>
      </c>
      <c r="C102" s="294"/>
      <c r="D102" s="295"/>
      <c r="E102" s="296"/>
      <c r="F102" s="296"/>
    </row>
    <row r="103" spans="1:6" ht="25.5">
      <c r="A103" s="288"/>
      <c r="B103" s="247" t="s">
        <v>49</v>
      </c>
      <c r="C103" s="294" t="s">
        <v>24</v>
      </c>
      <c r="D103" s="295">
        <v>1</v>
      </c>
      <c r="E103" s="297">
        <v>0</v>
      </c>
      <c r="F103" s="298">
        <f>+D103*E103</f>
        <v>0</v>
      </c>
    </row>
    <row r="104" spans="1:6">
      <c r="A104" s="288"/>
      <c r="B104" s="247"/>
      <c r="C104" s="294"/>
      <c r="D104" s="295"/>
      <c r="E104" s="297"/>
      <c r="F104" s="297"/>
    </row>
    <row r="105" spans="1:6">
      <c r="A105" s="288">
        <f>1+COUNT(A$1:A104)</f>
        <v>16</v>
      </c>
      <c r="B105" s="248" t="s">
        <v>235</v>
      </c>
      <c r="C105" s="294"/>
      <c r="D105" s="295"/>
      <c r="E105" s="296"/>
      <c r="F105" s="296"/>
    </row>
    <row r="106" spans="1:6" ht="38.25">
      <c r="A106" s="288"/>
      <c r="B106" s="247" t="s">
        <v>236</v>
      </c>
      <c r="C106" s="294"/>
      <c r="D106" s="295"/>
      <c r="E106" s="296"/>
      <c r="F106" s="296"/>
    </row>
    <row r="107" spans="1:6" ht="229.5">
      <c r="A107" s="288"/>
      <c r="B107" s="249" t="s">
        <v>237</v>
      </c>
      <c r="C107" s="294"/>
      <c r="D107" s="295"/>
      <c r="E107" s="296"/>
      <c r="F107" s="296"/>
    </row>
    <row r="108" spans="1:6" ht="140.25">
      <c r="A108" s="288"/>
      <c r="B108" s="249" t="s">
        <v>150</v>
      </c>
      <c r="C108" s="294"/>
      <c r="D108" s="295"/>
      <c r="E108" s="296"/>
      <c r="F108" s="296"/>
    </row>
    <row r="109" spans="1:6" ht="25.5">
      <c r="A109" s="288"/>
      <c r="B109" s="247" t="s">
        <v>49</v>
      </c>
      <c r="C109" s="294" t="s">
        <v>24</v>
      </c>
      <c r="D109" s="295">
        <v>1</v>
      </c>
      <c r="E109" s="297">
        <v>0</v>
      </c>
      <c r="F109" s="298">
        <f>+D109*E109</f>
        <v>0</v>
      </c>
    </row>
    <row r="110" spans="1:6">
      <c r="B110" s="251"/>
      <c r="C110" s="294"/>
      <c r="D110" s="295"/>
      <c r="E110" s="296"/>
      <c r="F110" s="296"/>
    </row>
    <row r="111" spans="1:6">
      <c r="A111" s="288">
        <f>1+COUNT(A$1:A110)</f>
        <v>17</v>
      </c>
      <c r="B111" s="248" t="s">
        <v>238</v>
      </c>
      <c r="C111" s="294"/>
      <c r="D111" s="295"/>
      <c r="E111" s="296"/>
      <c r="F111" s="296"/>
    </row>
    <row r="112" spans="1:6" ht="38.25">
      <c r="A112" s="288"/>
      <c r="B112" s="247" t="s">
        <v>239</v>
      </c>
      <c r="C112" s="294"/>
      <c r="D112" s="295"/>
      <c r="E112" s="296"/>
      <c r="F112" s="296"/>
    </row>
    <row r="113" spans="1:6" ht="242.25">
      <c r="A113" s="288"/>
      <c r="B113" s="249" t="s">
        <v>240</v>
      </c>
      <c r="C113" s="294"/>
      <c r="D113" s="295"/>
      <c r="E113" s="296"/>
      <c r="F113" s="296"/>
    </row>
    <row r="114" spans="1:6" ht="114.75">
      <c r="A114" s="288"/>
      <c r="B114" s="249" t="s">
        <v>149</v>
      </c>
      <c r="C114" s="294"/>
      <c r="D114" s="295"/>
      <c r="E114" s="296"/>
      <c r="F114" s="296"/>
    </row>
    <row r="115" spans="1:6" ht="25.5">
      <c r="A115" s="288"/>
      <c r="B115" s="247" t="s">
        <v>49</v>
      </c>
      <c r="C115" s="294" t="s">
        <v>24</v>
      </c>
      <c r="D115" s="295">
        <v>1</v>
      </c>
      <c r="E115" s="297">
        <v>0</v>
      </c>
      <c r="F115" s="298">
        <f>+D115*E115</f>
        <v>0</v>
      </c>
    </row>
    <row r="116" spans="1:6">
      <c r="A116" s="288"/>
      <c r="B116" s="248"/>
      <c r="C116" s="294"/>
      <c r="D116" s="295"/>
      <c r="E116" s="296"/>
      <c r="F116" s="296"/>
    </row>
    <row r="117" spans="1:6">
      <c r="A117" s="288">
        <f>1+COUNT(A$1:A116)</f>
        <v>18</v>
      </c>
      <c r="B117" s="248" t="s">
        <v>241</v>
      </c>
      <c r="C117" s="294"/>
      <c r="D117" s="295"/>
      <c r="E117" s="296"/>
      <c r="F117" s="296"/>
    </row>
    <row r="118" spans="1:6" ht="51">
      <c r="A118" s="288"/>
      <c r="B118" s="247" t="s">
        <v>242</v>
      </c>
      <c r="C118" s="294"/>
      <c r="D118" s="295"/>
      <c r="E118" s="296"/>
      <c r="F118" s="296"/>
    </row>
    <row r="119" spans="1:6" ht="178.5">
      <c r="A119" s="288"/>
      <c r="B119" s="249" t="s">
        <v>215</v>
      </c>
      <c r="C119" s="294"/>
      <c r="D119" s="295"/>
      <c r="E119" s="296"/>
      <c r="F119" s="296"/>
    </row>
    <row r="120" spans="1:6" ht="293.25">
      <c r="A120" s="288"/>
      <c r="B120" s="249" t="s">
        <v>243</v>
      </c>
      <c r="C120" s="294"/>
      <c r="D120" s="295"/>
      <c r="E120" s="296"/>
      <c r="F120" s="296"/>
    </row>
    <row r="121" spans="1:6" ht="25.5">
      <c r="A121" s="288"/>
      <c r="B121" s="247" t="s">
        <v>49</v>
      </c>
      <c r="C121" s="294" t="s">
        <v>24</v>
      </c>
      <c r="D121" s="295">
        <v>1</v>
      </c>
      <c r="E121" s="297">
        <v>0</v>
      </c>
      <c r="F121" s="298">
        <f>+D121*E121</f>
        <v>0</v>
      </c>
    </row>
    <row r="122" spans="1:6">
      <c r="A122" s="288"/>
      <c r="B122" s="247"/>
      <c r="C122" s="294"/>
      <c r="D122" s="295"/>
      <c r="E122" s="297"/>
      <c r="F122" s="297"/>
    </row>
    <row r="123" spans="1:6">
      <c r="A123" s="288">
        <f>1+COUNT(A$1:A122)</f>
        <v>19</v>
      </c>
      <c r="B123" s="248" t="s">
        <v>244</v>
      </c>
      <c r="C123" s="294"/>
      <c r="D123" s="295"/>
      <c r="E123" s="296"/>
      <c r="F123" s="296"/>
    </row>
    <row r="124" spans="1:6" ht="51">
      <c r="A124" s="288"/>
      <c r="B124" s="247" t="s">
        <v>245</v>
      </c>
      <c r="C124" s="294"/>
      <c r="D124" s="295"/>
      <c r="E124" s="296"/>
      <c r="F124" s="296"/>
    </row>
    <row r="125" spans="1:6" ht="178.5">
      <c r="A125" s="288"/>
      <c r="B125" s="249" t="s">
        <v>215</v>
      </c>
      <c r="C125" s="294"/>
      <c r="D125" s="295"/>
      <c r="E125" s="296"/>
      <c r="F125" s="296"/>
    </row>
    <row r="126" spans="1:6" ht="306">
      <c r="A126" s="288"/>
      <c r="B126" s="249" t="s">
        <v>246</v>
      </c>
      <c r="C126" s="294"/>
      <c r="D126" s="295"/>
      <c r="E126" s="296"/>
      <c r="F126" s="296"/>
    </row>
    <row r="127" spans="1:6" ht="25.5">
      <c r="A127" s="288"/>
      <c r="B127" s="247" t="s">
        <v>49</v>
      </c>
      <c r="C127" s="294" t="s">
        <v>24</v>
      </c>
      <c r="D127" s="295">
        <v>1</v>
      </c>
      <c r="E127" s="297">
        <v>0</v>
      </c>
      <c r="F127" s="298">
        <f>+D127*E127</f>
        <v>0</v>
      </c>
    </row>
    <row r="128" spans="1:6">
      <c r="A128" s="288"/>
      <c r="B128" s="247"/>
      <c r="C128" s="294"/>
      <c r="D128" s="295"/>
      <c r="E128" s="297"/>
      <c r="F128" s="297"/>
    </row>
    <row r="129" spans="1:6">
      <c r="A129" s="288">
        <f>1+COUNT(A$1:A128)</f>
        <v>20</v>
      </c>
      <c r="B129" s="248" t="s">
        <v>144</v>
      </c>
      <c r="C129" s="294"/>
      <c r="D129" s="295"/>
      <c r="E129" s="296"/>
      <c r="F129" s="296"/>
    </row>
    <row r="130" spans="1:6" ht="25.5">
      <c r="A130" s="288"/>
      <c r="B130" s="247" t="s">
        <v>141</v>
      </c>
      <c r="C130" s="294"/>
      <c r="D130" s="295"/>
      <c r="E130" s="296"/>
      <c r="F130" s="296"/>
    </row>
    <row r="131" spans="1:6" ht="395.25">
      <c r="A131" s="288"/>
      <c r="B131" s="249" t="s">
        <v>145</v>
      </c>
      <c r="C131" s="294"/>
      <c r="D131" s="295"/>
      <c r="E131" s="296"/>
      <c r="F131" s="296"/>
    </row>
    <row r="132" spans="1:6" ht="204">
      <c r="A132" s="288"/>
      <c r="B132" s="249" t="s">
        <v>146</v>
      </c>
      <c r="C132" s="294"/>
      <c r="D132" s="295"/>
      <c r="E132" s="296"/>
      <c r="F132" s="296"/>
    </row>
    <row r="133" spans="1:6" ht="25.5">
      <c r="A133" s="288"/>
      <c r="B133" s="247" t="s">
        <v>49</v>
      </c>
      <c r="C133" s="294" t="s">
        <v>24</v>
      </c>
      <c r="D133" s="295">
        <v>1</v>
      </c>
      <c r="E133" s="297">
        <v>0</v>
      </c>
      <c r="F133" s="298">
        <f>+D133*E133</f>
        <v>0</v>
      </c>
    </row>
    <row r="134" spans="1:6">
      <c r="A134" s="301"/>
      <c r="B134" s="250"/>
      <c r="C134" s="294"/>
      <c r="D134" s="295"/>
      <c r="E134" s="297"/>
      <c r="F134" s="297"/>
    </row>
    <row r="135" spans="1:6">
      <c r="A135" s="288">
        <f>1+COUNT(A$1:A134)</f>
        <v>21</v>
      </c>
      <c r="B135" s="248" t="s">
        <v>247</v>
      </c>
      <c r="C135" s="294"/>
      <c r="D135" s="295"/>
      <c r="E135" s="296"/>
      <c r="F135" s="296"/>
    </row>
    <row r="136" spans="1:6" ht="63.75">
      <c r="A136" s="288"/>
      <c r="B136" s="247" t="s">
        <v>248</v>
      </c>
      <c r="C136" s="294"/>
      <c r="D136" s="295"/>
      <c r="E136" s="296"/>
      <c r="F136" s="296"/>
    </row>
    <row r="137" spans="1:6" ht="178.5">
      <c r="A137" s="288"/>
      <c r="B137" s="249" t="s">
        <v>215</v>
      </c>
      <c r="C137" s="294"/>
      <c r="D137" s="295"/>
      <c r="E137" s="296"/>
      <c r="F137" s="296"/>
    </row>
    <row r="138" spans="1:6" ht="216.75">
      <c r="A138" s="288"/>
      <c r="B138" s="249" t="s">
        <v>249</v>
      </c>
      <c r="C138" s="294"/>
      <c r="D138" s="295"/>
      <c r="E138" s="296"/>
      <c r="F138" s="296"/>
    </row>
    <row r="139" spans="1:6" ht="25.5">
      <c r="A139" s="288"/>
      <c r="B139" s="247" t="s">
        <v>49</v>
      </c>
      <c r="C139" s="294" t="s">
        <v>24</v>
      </c>
      <c r="D139" s="295">
        <v>1</v>
      </c>
      <c r="E139" s="297">
        <v>0</v>
      </c>
      <c r="F139" s="298">
        <f>+D139*E139</f>
        <v>0</v>
      </c>
    </row>
    <row r="140" spans="1:6">
      <c r="A140" s="288"/>
      <c r="B140" s="247"/>
      <c r="C140" s="294"/>
      <c r="D140" s="295"/>
      <c r="E140" s="296"/>
      <c r="F140" s="296"/>
    </row>
    <row r="141" spans="1:6">
      <c r="A141" s="288">
        <f>1+COUNT(A$1:A140)</f>
        <v>22</v>
      </c>
      <c r="B141" s="248" t="s">
        <v>250</v>
      </c>
      <c r="C141" s="294"/>
      <c r="D141" s="295"/>
      <c r="E141" s="296"/>
      <c r="F141" s="296"/>
    </row>
    <row r="142" spans="1:6" ht="51">
      <c r="A142" s="288"/>
      <c r="B142" s="247" t="s">
        <v>251</v>
      </c>
      <c r="C142" s="294"/>
      <c r="D142" s="295"/>
      <c r="E142" s="296"/>
      <c r="F142" s="296"/>
    </row>
    <row r="143" spans="1:6" ht="178.5">
      <c r="A143" s="288"/>
      <c r="B143" s="249" t="s">
        <v>215</v>
      </c>
      <c r="C143" s="294"/>
      <c r="D143" s="295"/>
      <c r="E143" s="296"/>
      <c r="F143" s="296"/>
    </row>
    <row r="144" spans="1:6" ht="331.5">
      <c r="A144" s="288"/>
      <c r="B144" s="249" t="s">
        <v>252</v>
      </c>
      <c r="C144" s="294"/>
      <c r="D144" s="295"/>
      <c r="E144" s="296"/>
      <c r="F144" s="296"/>
    </row>
    <row r="145" spans="1:6" ht="25.5">
      <c r="A145" s="288"/>
      <c r="B145" s="247" t="s">
        <v>49</v>
      </c>
      <c r="C145" s="294" t="s">
        <v>24</v>
      </c>
      <c r="D145" s="295">
        <v>1</v>
      </c>
      <c r="E145" s="297">
        <v>0</v>
      </c>
      <c r="F145" s="298">
        <f>+D145*E145</f>
        <v>0</v>
      </c>
    </row>
    <row r="146" spans="1:6">
      <c r="A146" s="288"/>
      <c r="B146" s="247"/>
      <c r="C146" s="294"/>
      <c r="D146" s="295"/>
      <c r="E146" s="296"/>
      <c r="F146" s="296"/>
    </row>
    <row r="147" spans="1:6">
      <c r="A147" s="288">
        <f>1+COUNT(A$1:A146)</f>
        <v>23</v>
      </c>
      <c r="B147" s="248" t="s">
        <v>253</v>
      </c>
      <c r="C147" s="294"/>
      <c r="D147" s="295"/>
      <c r="E147" s="296"/>
      <c r="F147" s="296"/>
    </row>
    <row r="148" spans="1:6" ht="63.75">
      <c r="A148" s="288"/>
      <c r="B148" s="247" t="s">
        <v>254</v>
      </c>
      <c r="C148" s="294"/>
      <c r="D148" s="295"/>
      <c r="E148" s="296"/>
      <c r="F148" s="296"/>
    </row>
    <row r="149" spans="1:6" ht="178.5">
      <c r="A149" s="288"/>
      <c r="B149" s="249" t="s">
        <v>215</v>
      </c>
      <c r="C149" s="294"/>
      <c r="D149" s="295"/>
      <c r="E149" s="296"/>
      <c r="F149" s="296"/>
    </row>
    <row r="150" spans="1:6" ht="306">
      <c r="A150" s="288"/>
      <c r="B150" s="249" t="s">
        <v>255</v>
      </c>
      <c r="C150" s="294"/>
      <c r="D150" s="295"/>
      <c r="E150" s="296"/>
      <c r="F150" s="296"/>
    </row>
    <row r="151" spans="1:6" ht="25.5">
      <c r="A151" s="288"/>
      <c r="B151" s="247" t="s">
        <v>49</v>
      </c>
      <c r="C151" s="294" t="s">
        <v>24</v>
      </c>
      <c r="D151" s="295">
        <v>1</v>
      </c>
      <c r="E151" s="297">
        <v>0</v>
      </c>
      <c r="F151" s="298">
        <f>+D151*E151</f>
        <v>0</v>
      </c>
    </row>
    <row r="152" spans="1:6">
      <c r="A152" s="288"/>
      <c r="B152" s="247"/>
      <c r="C152" s="294"/>
      <c r="D152" s="295"/>
      <c r="E152" s="297"/>
      <c r="F152" s="297"/>
    </row>
    <row r="153" spans="1:6">
      <c r="A153" s="288">
        <f>1+COUNT(A$1:A152)</f>
        <v>24</v>
      </c>
      <c r="B153" s="248" t="s">
        <v>256</v>
      </c>
      <c r="C153" s="294"/>
      <c r="D153" s="295"/>
      <c r="E153" s="296"/>
      <c r="F153" s="296"/>
    </row>
    <row r="154" spans="1:6" ht="25.5">
      <c r="A154" s="288"/>
      <c r="B154" s="247" t="s">
        <v>141</v>
      </c>
      <c r="C154" s="294"/>
      <c r="D154" s="295"/>
      <c r="E154" s="296"/>
      <c r="F154" s="296"/>
    </row>
    <row r="155" spans="1:6" ht="357">
      <c r="A155" s="288"/>
      <c r="B155" s="249" t="s">
        <v>163</v>
      </c>
      <c r="C155" s="294"/>
      <c r="D155" s="295"/>
      <c r="E155" s="296"/>
      <c r="F155" s="296"/>
    </row>
    <row r="156" spans="1:6" ht="293.25">
      <c r="A156" s="288"/>
      <c r="B156" s="249" t="s">
        <v>164</v>
      </c>
      <c r="C156" s="294"/>
      <c r="D156" s="295"/>
      <c r="E156" s="296"/>
      <c r="F156" s="296"/>
    </row>
    <row r="157" spans="1:6" ht="25.5">
      <c r="A157" s="288"/>
      <c r="B157" s="247" t="s">
        <v>49</v>
      </c>
      <c r="C157" s="294" t="s">
        <v>24</v>
      </c>
      <c r="D157" s="295">
        <v>1</v>
      </c>
      <c r="E157" s="297">
        <v>0</v>
      </c>
      <c r="F157" s="298">
        <f>+D157*E157</f>
        <v>0</v>
      </c>
    </row>
    <row r="158" spans="1:6">
      <c r="A158" s="288"/>
      <c r="B158" s="247"/>
      <c r="C158" s="294"/>
      <c r="D158" s="295"/>
      <c r="E158" s="297"/>
      <c r="F158" s="297"/>
    </row>
    <row r="159" spans="1:6" ht="16.5" customHeight="1">
      <c r="A159" s="288">
        <f>1+COUNT(A$1:A158)</f>
        <v>25</v>
      </c>
      <c r="B159" s="248" t="s">
        <v>257</v>
      </c>
      <c r="C159" s="294"/>
      <c r="D159" s="295"/>
      <c r="E159" s="296"/>
      <c r="F159" s="296"/>
    </row>
    <row r="160" spans="1:6" ht="38.25">
      <c r="A160" s="288"/>
      <c r="B160" s="247" t="s">
        <v>259</v>
      </c>
      <c r="C160" s="294"/>
      <c r="D160" s="295"/>
      <c r="E160" s="296"/>
      <c r="F160" s="296"/>
    </row>
    <row r="161" spans="1:6" ht="255">
      <c r="A161" s="288"/>
      <c r="B161" s="249" t="s">
        <v>258</v>
      </c>
      <c r="C161" s="294"/>
      <c r="D161" s="295"/>
      <c r="E161" s="296"/>
      <c r="F161" s="296"/>
    </row>
    <row r="162" spans="1:6" ht="331.5">
      <c r="A162" s="288"/>
      <c r="B162" s="249" t="s">
        <v>154</v>
      </c>
      <c r="C162" s="294"/>
      <c r="D162" s="295"/>
      <c r="E162" s="296"/>
      <c r="F162" s="296"/>
    </row>
    <row r="163" spans="1:6" ht="25.5">
      <c r="A163" s="288"/>
      <c r="B163" s="247" t="s">
        <v>49</v>
      </c>
      <c r="C163" s="294" t="s">
        <v>24</v>
      </c>
      <c r="D163" s="295">
        <v>1</v>
      </c>
      <c r="E163" s="297">
        <v>0</v>
      </c>
      <c r="F163" s="298">
        <f>+D163*E163</f>
        <v>0</v>
      </c>
    </row>
    <row r="164" spans="1:6" ht="25.5" customHeight="1"/>
    <row r="165" spans="1:6">
      <c r="A165" s="288">
        <f>1+COUNT(A$1:A164)</f>
        <v>26</v>
      </c>
      <c r="B165" s="248" t="s">
        <v>260</v>
      </c>
      <c r="C165" s="294"/>
      <c r="D165" s="295"/>
      <c r="E165" s="296"/>
      <c r="F165" s="296"/>
    </row>
    <row r="166" spans="1:6" ht="25.5">
      <c r="A166" s="288"/>
      <c r="B166" s="247" t="s">
        <v>261</v>
      </c>
      <c r="C166" s="294"/>
      <c r="D166" s="295"/>
      <c r="E166" s="296"/>
      <c r="F166" s="296"/>
    </row>
    <row r="167" spans="1:6" ht="127.5">
      <c r="A167" s="288"/>
      <c r="B167" s="249" t="s">
        <v>262</v>
      </c>
      <c r="C167" s="294"/>
      <c r="D167" s="295"/>
      <c r="E167" s="296"/>
      <c r="F167" s="296"/>
    </row>
    <row r="168" spans="1:6" ht="229.5">
      <c r="A168" s="288"/>
      <c r="B168" s="249" t="s">
        <v>263</v>
      </c>
      <c r="C168" s="294"/>
      <c r="D168" s="295"/>
      <c r="E168" s="296"/>
      <c r="F168" s="296"/>
    </row>
    <row r="169" spans="1:6" ht="25.5">
      <c r="A169" s="288"/>
      <c r="B169" s="247" t="s">
        <v>49</v>
      </c>
      <c r="C169" s="294" t="s">
        <v>24</v>
      </c>
      <c r="D169" s="295">
        <v>1</v>
      </c>
      <c r="E169" s="297">
        <v>0</v>
      </c>
      <c r="F169" s="298">
        <f>+D169*E169</f>
        <v>0</v>
      </c>
    </row>
    <row r="170" spans="1:6">
      <c r="B170" s="252"/>
      <c r="C170" s="294"/>
      <c r="D170" s="295"/>
      <c r="E170" s="296"/>
      <c r="F170" s="296"/>
    </row>
    <row r="171" spans="1:6">
      <c r="A171" s="288">
        <f>1+COUNT(A$1:A170)</f>
        <v>27</v>
      </c>
      <c r="B171" s="248" t="s">
        <v>264</v>
      </c>
      <c r="C171" s="294"/>
      <c r="D171" s="295"/>
      <c r="E171" s="296"/>
      <c r="F171" s="296"/>
    </row>
    <row r="172" spans="1:6" ht="38.25">
      <c r="A172" s="288"/>
      <c r="B172" s="247" t="s">
        <v>265</v>
      </c>
      <c r="C172" s="294"/>
      <c r="D172" s="295"/>
      <c r="E172" s="296"/>
      <c r="F172" s="296"/>
    </row>
    <row r="173" spans="1:6" ht="127.5">
      <c r="A173" s="288"/>
      <c r="B173" s="249" t="s">
        <v>262</v>
      </c>
      <c r="C173" s="294"/>
      <c r="D173" s="295"/>
      <c r="E173" s="296"/>
      <c r="F173" s="296"/>
    </row>
    <row r="174" spans="1:6" ht="267.75">
      <c r="A174" s="288"/>
      <c r="B174" s="249" t="s">
        <v>266</v>
      </c>
      <c r="C174" s="294"/>
      <c r="D174" s="295"/>
      <c r="E174" s="296"/>
      <c r="F174" s="296"/>
    </row>
    <row r="175" spans="1:6" ht="25.5">
      <c r="A175" s="288"/>
      <c r="B175" s="247" t="s">
        <v>49</v>
      </c>
      <c r="C175" s="294" t="s">
        <v>24</v>
      </c>
      <c r="D175" s="295">
        <v>1</v>
      </c>
      <c r="E175" s="297">
        <v>0</v>
      </c>
      <c r="F175" s="298">
        <f>+D175*E175</f>
        <v>0</v>
      </c>
    </row>
    <row r="176" spans="1:6">
      <c r="B176" s="252"/>
      <c r="C176" s="294"/>
      <c r="D176" s="295"/>
      <c r="E176" s="296"/>
      <c r="F176" s="296"/>
    </row>
    <row r="177" spans="1:6">
      <c r="A177" s="288">
        <f>1+COUNT(A$1:A176)</f>
        <v>28</v>
      </c>
      <c r="B177" s="248" t="s">
        <v>267</v>
      </c>
      <c r="C177" s="294"/>
      <c r="D177" s="295"/>
      <c r="E177" s="296"/>
      <c r="F177" s="296"/>
    </row>
    <row r="178" spans="1:6" ht="38.25">
      <c r="A178" s="288"/>
      <c r="B178" s="247" t="s">
        <v>269</v>
      </c>
      <c r="C178" s="294"/>
      <c r="D178" s="295"/>
      <c r="E178" s="296"/>
      <c r="F178" s="296"/>
    </row>
    <row r="179" spans="1:6" ht="216.75">
      <c r="A179" s="288"/>
      <c r="B179" s="249" t="s">
        <v>268</v>
      </c>
      <c r="C179" s="294"/>
      <c r="D179" s="295"/>
      <c r="E179" s="296"/>
      <c r="F179" s="296"/>
    </row>
    <row r="180" spans="1:6" ht="242.25">
      <c r="A180" s="288"/>
      <c r="B180" s="249" t="s">
        <v>142</v>
      </c>
      <c r="C180" s="294"/>
      <c r="D180" s="295"/>
      <c r="E180" s="296"/>
      <c r="F180" s="296"/>
    </row>
    <row r="181" spans="1:6" ht="25.5">
      <c r="A181" s="288"/>
      <c r="B181" s="247" t="s">
        <v>49</v>
      </c>
      <c r="C181" s="294" t="s">
        <v>24</v>
      </c>
      <c r="D181" s="295">
        <v>1</v>
      </c>
      <c r="E181" s="297">
        <v>0</v>
      </c>
      <c r="F181" s="298">
        <f>+D181*E181</f>
        <v>0</v>
      </c>
    </row>
    <row r="182" spans="1:6">
      <c r="A182" s="288"/>
      <c r="B182" s="247"/>
      <c r="C182" s="294"/>
      <c r="D182" s="295"/>
      <c r="E182" s="297"/>
      <c r="F182" s="297"/>
    </row>
    <row r="183" spans="1:6">
      <c r="A183" s="288">
        <f>1+COUNT(A$1:A182)</f>
        <v>29</v>
      </c>
      <c r="B183" s="248" t="s">
        <v>270</v>
      </c>
      <c r="C183" s="294"/>
      <c r="D183" s="295"/>
      <c r="E183" s="296"/>
      <c r="F183" s="296"/>
    </row>
    <row r="184" spans="1:6" ht="25.5">
      <c r="A184" s="288"/>
      <c r="B184" s="247" t="s">
        <v>141</v>
      </c>
      <c r="C184" s="294"/>
      <c r="D184" s="295"/>
      <c r="E184" s="296"/>
      <c r="F184" s="296"/>
    </row>
    <row r="185" spans="1:6" ht="191.25">
      <c r="A185" s="288"/>
      <c r="B185" s="249" t="s">
        <v>166</v>
      </c>
      <c r="C185" s="294"/>
      <c r="D185" s="295"/>
      <c r="E185" s="296"/>
      <c r="F185" s="296"/>
    </row>
    <row r="186" spans="1:6" ht="242.25">
      <c r="A186" s="288"/>
      <c r="B186" s="249" t="s">
        <v>167</v>
      </c>
      <c r="C186" s="294"/>
      <c r="D186" s="295"/>
      <c r="E186" s="296"/>
      <c r="F186" s="296"/>
    </row>
    <row r="187" spans="1:6" ht="25.5">
      <c r="A187" s="288"/>
      <c r="B187" s="247" t="s">
        <v>49</v>
      </c>
      <c r="C187" s="294" t="s">
        <v>24</v>
      </c>
      <c r="D187" s="295">
        <v>1</v>
      </c>
      <c r="E187" s="297">
        <v>0</v>
      </c>
      <c r="F187" s="298">
        <f>+D187*E187</f>
        <v>0</v>
      </c>
    </row>
    <row r="189" spans="1:6">
      <c r="A189" s="288">
        <f>1+COUNT(A$1:A188)</f>
        <v>30</v>
      </c>
      <c r="B189" s="248" t="s">
        <v>271</v>
      </c>
      <c r="C189" s="294"/>
      <c r="D189" s="295"/>
      <c r="E189" s="296"/>
      <c r="F189" s="296"/>
    </row>
    <row r="190" spans="1:6" ht="25.5">
      <c r="A190" s="288"/>
      <c r="B190" s="247" t="s">
        <v>141</v>
      </c>
      <c r="C190" s="294"/>
      <c r="D190" s="295"/>
      <c r="E190" s="296"/>
      <c r="F190" s="296"/>
    </row>
    <row r="191" spans="1:6" ht="267.75">
      <c r="A191" s="288"/>
      <c r="B191" s="249" t="s">
        <v>160</v>
      </c>
      <c r="C191" s="294"/>
      <c r="D191" s="295"/>
      <c r="E191" s="296"/>
      <c r="F191" s="296"/>
    </row>
    <row r="192" spans="1:6" ht="293.25">
      <c r="A192" s="288"/>
      <c r="B192" s="249" t="s">
        <v>159</v>
      </c>
      <c r="C192" s="294"/>
      <c r="D192" s="295"/>
      <c r="E192" s="296"/>
      <c r="F192" s="296"/>
    </row>
    <row r="193" spans="1:6" ht="25.5">
      <c r="A193" s="288"/>
      <c r="B193" s="247" t="s">
        <v>49</v>
      </c>
      <c r="C193" s="294" t="s">
        <v>24</v>
      </c>
      <c r="D193" s="295">
        <v>1</v>
      </c>
      <c r="E193" s="297">
        <v>0</v>
      </c>
      <c r="F193" s="298">
        <f>+D193*E193</f>
        <v>0</v>
      </c>
    </row>
    <row r="195" spans="1:6">
      <c r="A195" s="288">
        <f>1+COUNT(A$1:A194)</f>
        <v>31</v>
      </c>
      <c r="B195" s="248" t="s">
        <v>279</v>
      </c>
      <c r="C195" s="294"/>
      <c r="D195" s="295"/>
      <c r="E195" s="296"/>
      <c r="F195" s="296"/>
    </row>
    <row r="196" spans="1:6" ht="25.5">
      <c r="A196" s="288"/>
      <c r="B196" s="247" t="s">
        <v>141</v>
      </c>
      <c r="C196" s="294"/>
      <c r="D196" s="295"/>
      <c r="E196" s="296"/>
      <c r="F196" s="296"/>
    </row>
    <row r="197" spans="1:6" ht="306">
      <c r="A197" s="288"/>
      <c r="B197" s="249" t="s">
        <v>161</v>
      </c>
      <c r="C197" s="294"/>
      <c r="D197" s="295"/>
      <c r="E197" s="296"/>
      <c r="F197" s="296"/>
    </row>
    <row r="198" spans="1:6" ht="216.75">
      <c r="A198" s="288"/>
      <c r="B198" s="249" t="s">
        <v>162</v>
      </c>
      <c r="C198" s="294"/>
      <c r="D198" s="295"/>
      <c r="E198" s="296"/>
      <c r="F198" s="296"/>
    </row>
    <row r="199" spans="1:6" ht="25.5">
      <c r="A199" s="288"/>
      <c r="B199" s="247" t="s">
        <v>49</v>
      </c>
      <c r="C199" s="294" t="s">
        <v>24</v>
      </c>
      <c r="D199" s="295">
        <v>1</v>
      </c>
      <c r="E199" s="297">
        <v>0</v>
      </c>
      <c r="F199" s="298">
        <f>+D199*E199</f>
        <v>0</v>
      </c>
    </row>
    <row r="201" spans="1:6">
      <c r="A201" s="288">
        <f>1+COUNT(A$1:A200)</f>
        <v>32</v>
      </c>
      <c r="B201" s="248" t="s">
        <v>277</v>
      </c>
      <c r="C201" s="294"/>
      <c r="D201" s="295"/>
      <c r="E201" s="296"/>
      <c r="F201" s="296"/>
    </row>
    <row r="202" spans="1:6" ht="51">
      <c r="A202" s="288"/>
      <c r="B202" s="247" t="s">
        <v>272</v>
      </c>
      <c r="C202" s="294"/>
      <c r="D202" s="295"/>
      <c r="E202" s="296"/>
      <c r="F202" s="296"/>
    </row>
    <row r="203" spans="1:6" ht="267.75">
      <c r="A203" s="288"/>
      <c r="B203" s="249" t="s">
        <v>273</v>
      </c>
      <c r="C203" s="294"/>
      <c r="D203" s="295"/>
      <c r="E203" s="296"/>
      <c r="F203" s="296"/>
    </row>
    <row r="204" spans="1:6" ht="306">
      <c r="A204" s="288"/>
      <c r="B204" s="249" t="s">
        <v>274</v>
      </c>
      <c r="C204" s="294"/>
      <c r="D204" s="295"/>
      <c r="E204" s="296"/>
      <c r="F204" s="296"/>
    </row>
    <row r="205" spans="1:6" ht="25.5">
      <c r="A205" s="288"/>
      <c r="B205" s="247" t="s">
        <v>49</v>
      </c>
      <c r="C205" s="294" t="s">
        <v>24</v>
      </c>
      <c r="D205" s="295">
        <v>1</v>
      </c>
      <c r="E205" s="297">
        <v>0</v>
      </c>
      <c r="F205" s="298">
        <f>+D205*E205</f>
        <v>0</v>
      </c>
    </row>
    <row r="207" spans="1:6">
      <c r="A207" s="288">
        <f>1+COUNT(A$1:A206)</f>
        <v>33</v>
      </c>
      <c r="B207" s="248" t="s">
        <v>276</v>
      </c>
      <c r="C207" s="294"/>
      <c r="D207" s="295"/>
      <c r="E207" s="296"/>
      <c r="F207" s="296"/>
    </row>
    <row r="208" spans="1:6" ht="25.5">
      <c r="A208" s="288"/>
      <c r="B208" s="247" t="s">
        <v>141</v>
      </c>
      <c r="C208" s="294"/>
      <c r="D208" s="295"/>
      <c r="E208" s="296"/>
      <c r="F208" s="296"/>
    </row>
    <row r="209" spans="1:6" ht="229.5">
      <c r="A209" s="288"/>
      <c r="B209" s="249" t="s">
        <v>143</v>
      </c>
      <c r="C209" s="294"/>
      <c r="D209" s="295"/>
      <c r="E209" s="296"/>
      <c r="F209" s="296"/>
    </row>
    <row r="210" spans="1:6" ht="140.25">
      <c r="A210" s="288"/>
      <c r="B210" s="249" t="s">
        <v>275</v>
      </c>
      <c r="C210" s="294"/>
      <c r="D210" s="295"/>
      <c r="E210" s="296"/>
      <c r="F210" s="296"/>
    </row>
    <row r="211" spans="1:6" ht="25.5">
      <c r="A211" s="288"/>
      <c r="B211" s="247" t="s">
        <v>49</v>
      </c>
      <c r="C211" s="294" t="s">
        <v>24</v>
      </c>
      <c r="D211" s="295">
        <v>1</v>
      </c>
      <c r="E211" s="297">
        <v>0</v>
      </c>
      <c r="F211" s="298">
        <f>+D211*E211</f>
        <v>0</v>
      </c>
    </row>
    <row r="212" spans="1:6">
      <c r="A212" s="288"/>
      <c r="B212" s="247"/>
      <c r="C212" s="294"/>
      <c r="D212" s="295"/>
      <c r="E212" s="296"/>
      <c r="F212" s="296"/>
    </row>
    <row r="213" spans="1:6" ht="25.5">
      <c r="A213" s="288">
        <f>1+COUNT(A$1:A212)</f>
        <v>34</v>
      </c>
      <c r="B213" s="248" t="s">
        <v>278</v>
      </c>
      <c r="C213" s="294"/>
      <c r="D213" s="295"/>
      <c r="E213" s="296"/>
      <c r="F213" s="296"/>
    </row>
    <row r="214" spans="1:6" ht="25.5">
      <c r="A214" s="288"/>
      <c r="B214" s="247" t="s">
        <v>141</v>
      </c>
      <c r="C214" s="294"/>
      <c r="D214" s="295"/>
      <c r="E214" s="296"/>
      <c r="F214" s="296"/>
    </row>
    <row r="215" spans="1:6" ht="38.25">
      <c r="A215" s="288"/>
      <c r="B215" s="249" t="s">
        <v>158</v>
      </c>
      <c r="C215" s="294"/>
      <c r="D215" s="295"/>
      <c r="E215" s="296"/>
      <c r="F215" s="296"/>
    </row>
    <row r="216" spans="1:6" ht="242.25">
      <c r="A216" s="288"/>
      <c r="B216" s="249" t="s">
        <v>130</v>
      </c>
      <c r="C216" s="294"/>
      <c r="D216" s="295"/>
      <c r="E216" s="296"/>
      <c r="F216" s="296"/>
    </row>
    <row r="217" spans="1:6" ht="25.5">
      <c r="A217" s="288"/>
      <c r="B217" s="247" t="s">
        <v>49</v>
      </c>
      <c r="C217" s="294" t="s">
        <v>24</v>
      </c>
      <c r="D217" s="295">
        <v>1</v>
      </c>
      <c r="E217" s="297">
        <v>0</v>
      </c>
      <c r="F217" s="298">
        <f>+D217*E217</f>
        <v>0</v>
      </c>
    </row>
    <row r="218" spans="1:6">
      <c r="A218" s="288"/>
      <c r="B218" s="247"/>
      <c r="C218" s="294"/>
      <c r="D218" s="295"/>
      <c r="E218" s="297"/>
      <c r="F218" s="298"/>
    </row>
    <row r="219" spans="1:6" ht="25.5">
      <c r="A219" s="288">
        <f>1+COUNT(A$1:A217)</f>
        <v>35</v>
      </c>
      <c r="B219" s="248" t="s">
        <v>309</v>
      </c>
      <c r="C219" s="294"/>
      <c r="D219" s="295"/>
      <c r="E219" s="296"/>
      <c r="F219" s="296"/>
    </row>
    <row r="220" spans="1:6" ht="51">
      <c r="A220" s="288"/>
      <c r="B220" s="247" t="s">
        <v>306</v>
      </c>
      <c r="C220" s="294"/>
      <c r="D220" s="295"/>
      <c r="E220" s="296"/>
      <c r="F220" s="296"/>
    </row>
    <row r="221" spans="1:6" ht="25.5">
      <c r="A221" s="288"/>
      <c r="B221" s="249" t="s">
        <v>308</v>
      </c>
      <c r="C221" s="294"/>
      <c r="D221" s="295"/>
      <c r="E221" s="296"/>
      <c r="F221" s="296"/>
    </row>
    <row r="222" spans="1:6" ht="242.25">
      <c r="A222" s="288"/>
      <c r="B222" s="249" t="s">
        <v>307</v>
      </c>
      <c r="C222" s="294"/>
      <c r="D222" s="295"/>
      <c r="E222" s="296"/>
      <c r="F222" s="296"/>
    </row>
    <row r="223" spans="1:6" ht="25.5">
      <c r="A223" s="288"/>
      <c r="B223" s="247" t="s">
        <v>49</v>
      </c>
      <c r="C223" s="294" t="s">
        <v>24</v>
      </c>
      <c r="D223" s="295">
        <v>1</v>
      </c>
      <c r="E223" s="297">
        <v>0</v>
      </c>
      <c r="F223" s="298">
        <f>+D223*E223</f>
        <v>0</v>
      </c>
    </row>
    <row r="224" spans="1:6">
      <c r="B224" s="247"/>
      <c r="C224" s="294"/>
      <c r="D224" s="295"/>
      <c r="E224" s="297"/>
      <c r="F224" s="297"/>
    </row>
    <row r="225" spans="1:6">
      <c r="A225" s="304"/>
      <c r="B225" s="305" t="s">
        <v>208</v>
      </c>
      <c r="C225" s="306"/>
      <c r="D225" s="307"/>
      <c r="E225" s="308"/>
      <c r="F225" s="308">
        <f>SUM(F22:F224)</f>
        <v>0</v>
      </c>
    </row>
    <row r="226" spans="1:6">
      <c r="A226" s="309"/>
      <c r="B226" s="310"/>
      <c r="C226" s="311"/>
      <c r="D226" s="312"/>
      <c r="E226" s="313"/>
      <c r="F226" s="313"/>
    </row>
    <row r="227" spans="1:6">
      <c r="A227" s="309"/>
      <c r="B227" s="310"/>
      <c r="C227" s="311"/>
      <c r="D227" s="312"/>
      <c r="E227" s="313"/>
      <c r="F227" s="313"/>
    </row>
    <row r="228" spans="1:6">
      <c r="A228" s="288" t="s">
        <v>282</v>
      </c>
      <c r="B228" s="247" t="s">
        <v>205</v>
      </c>
      <c r="C228" s="294"/>
      <c r="D228" s="295"/>
      <c r="E228" s="297"/>
      <c r="F228" s="297"/>
    </row>
    <row r="230" spans="1:6">
      <c r="A230" s="288">
        <f>1+COUNT(A$1:A229)</f>
        <v>36</v>
      </c>
      <c r="B230" s="248" t="s">
        <v>168</v>
      </c>
      <c r="C230" s="294"/>
      <c r="D230" s="295"/>
      <c r="E230" s="296"/>
      <c r="F230" s="296"/>
    </row>
    <row r="231" spans="1:6" ht="25.5">
      <c r="A231" s="288"/>
      <c r="B231" s="247" t="s">
        <v>171</v>
      </c>
      <c r="C231" s="294"/>
      <c r="D231" s="295"/>
      <c r="E231" s="296"/>
      <c r="F231" s="296"/>
    </row>
    <row r="232" spans="1:6" ht="229.5">
      <c r="A232" s="288"/>
      <c r="B232" s="249" t="s">
        <v>169</v>
      </c>
      <c r="C232" s="294"/>
      <c r="D232" s="295"/>
      <c r="E232" s="296"/>
      <c r="F232" s="296"/>
    </row>
    <row r="233" spans="1:6">
      <c r="A233" s="288"/>
      <c r="B233" s="249"/>
      <c r="C233" s="294"/>
      <c r="D233" s="295"/>
      <c r="E233" s="296"/>
      <c r="F233" s="296"/>
    </row>
    <row r="234" spans="1:6" ht="25.5">
      <c r="A234" s="288"/>
      <c r="B234" s="247" t="s">
        <v>49</v>
      </c>
      <c r="C234" s="294" t="s">
        <v>24</v>
      </c>
      <c r="D234" s="295">
        <v>34</v>
      </c>
      <c r="E234" s="297">
        <v>0</v>
      </c>
      <c r="F234" s="298">
        <f>+D234*E234</f>
        <v>0</v>
      </c>
    </row>
    <row r="236" spans="1:6">
      <c r="A236" s="288">
        <f>1+COUNT(A$1:A235)</f>
        <v>37</v>
      </c>
      <c r="B236" s="248" t="s">
        <v>280</v>
      </c>
      <c r="C236" s="294"/>
      <c r="D236" s="295"/>
      <c r="E236" s="296"/>
      <c r="F236" s="296"/>
    </row>
    <row r="237" spans="1:6" ht="25.5">
      <c r="A237" s="288"/>
      <c r="B237" s="247" t="s">
        <v>171</v>
      </c>
      <c r="C237" s="294"/>
      <c r="D237" s="295"/>
      <c r="E237" s="296"/>
      <c r="F237" s="296"/>
    </row>
    <row r="238" spans="1:6" ht="242.25">
      <c r="A238" s="288"/>
      <c r="B238" s="249" t="s">
        <v>170</v>
      </c>
      <c r="C238" s="294"/>
      <c r="D238" s="295"/>
      <c r="E238" s="296"/>
      <c r="F238" s="296"/>
    </row>
    <row r="239" spans="1:6">
      <c r="A239" s="288"/>
      <c r="B239" s="249"/>
      <c r="C239" s="294"/>
      <c r="D239" s="295"/>
      <c r="E239" s="296"/>
      <c r="F239" s="296"/>
    </row>
    <row r="240" spans="1:6" ht="25.5">
      <c r="A240" s="288"/>
      <c r="B240" s="247" t="s">
        <v>49</v>
      </c>
      <c r="C240" s="294" t="s">
        <v>24</v>
      </c>
      <c r="D240" s="295">
        <v>3</v>
      </c>
      <c r="E240" s="297">
        <v>0</v>
      </c>
      <c r="F240" s="298">
        <f>+D240*E240</f>
        <v>0</v>
      </c>
    </row>
    <row r="242" spans="1:6">
      <c r="A242" s="288">
        <f>1+COUNT(A$1:A241)</f>
        <v>38</v>
      </c>
      <c r="B242" s="248" t="s">
        <v>281</v>
      </c>
      <c r="C242" s="294"/>
      <c r="D242" s="295"/>
      <c r="E242" s="296"/>
      <c r="F242" s="296"/>
    </row>
    <row r="243" spans="1:6" ht="25.5">
      <c r="A243" s="288"/>
      <c r="B243" s="247" t="s">
        <v>171</v>
      </c>
      <c r="C243" s="294"/>
      <c r="D243" s="295"/>
      <c r="E243" s="296"/>
      <c r="F243" s="296"/>
    </row>
    <row r="244" spans="1:6" ht="63.75">
      <c r="A244" s="288"/>
      <c r="B244" s="249" t="s">
        <v>172</v>
      </c>
      <c r="C244" s="294"/>
      <c r="D244" s="295"/>
      <c r="E244" s="296"/>
      <c r="F244" s="296"/>
    </row>
    <row r="245" spans="1:6" ht="229.5">
      <c r="A245" s="288"/>
      <c r="B245" s="249" t="s">
        <v>173</v>
      </c>
      <c r="C245" s="294"/>
      <c r="D245" s="295"/>
      <c r="E245" s="296"/>
      <c r="F245" s="296"/>
    </row>
    <row r="246" spans="1:6" ht="25.5">
      <c r="A246" s="288"/>
      <c r="B246" s="247" t="s">
        <v>49</v>
      </c>
      <c r="C246" s="294" t="s">
        <v>24</v>
      </c>
      <c r="D246" s="295">
        <v>5</v>
      </c>
      <c r="E246" s="297">
        <v>0</v>
      </c>
      <c r="F246" s="298">
        <f>+D246*E246</f>
        <v>0</v>
      </c>
    </row>
    <row r="248" spans="1:6">
      <c r="A248" s="304"/>
      <c r="B248" s="305" t="s">
        <v>303</v>
      </c>
      <c r="C248" s="306"/>
      <c r="D248" s="307"/>
      <c r="E248" s="308"/>
      <c r="F248" s="308">
        <f>SUM(F230:F247)</f>
        <v>0</v>
      </c>
    </row>
    <row r="250" spans="1:6">
      <c r="A250" s="288" t="s">
        <v>313</v>
      </c>
      <c r="B250" s="247" t="s">
        <v>283</v>
      </c>
      <c r="C250" s="294"/>
      <c r="D250" s="295"/>
      <c r="E250" s="297"/>
      <c r="F250" s="297"/>
    </row>
    <row r="251" spans="1:6">
      <c r="A251" s="288"/>
      <c r="B251" s="247"/>
      <c r="C251" s="294"/>
      <c r="D251" s="295"/>
      <c r="E251" s="297"/>
      <c r="F251" s="297"/>
    </row>
    <row r="252" spans="1:6">
      <c r="A252" s="288">
        <f>1+COUNT(A$1:A249)</f>
        <v>39</v>
      </c>
      <c r="B252" s="248" t="s">
        <v>284</v>
      </c>
      <c r="C252" s="294"/>
      <c r="D252" s="295"/>
      <c r="E252" s="296"/>
      <c r="F252" s="296"/>
    </row>
    <row r="253" spans="1:6" ht="38.25">
      <c r="A253" s="288"/>
      <c r="B253" s="247" t="s">
        <v>286</v>
      </c>
      <c r="C253" s="294"/>
      <c r="D253" s="295"/>
      <c r="E253" s="296"/>
      <c r="F253" s="296"/>
    </row>
    <row r="254" spans="1:6" ht="165.75">
      <c r="A254" s="288"/>
      <c r="B254" s="249" t="s">
        <v>221</v>
      </c>
      <c r="C254" s="294"/>
      <c r="D254" s="295"/>
      <c r="E254" s="296"/>
      <c r="F254" s="296"/>
    </row>
    <row r="255" spans="1:6" ht="293.25">
      <c r="A255" s="288"/>
      <c r="B255" s="249" t="s">
        <v>285</v>
      </c>
      <c r="C255" s="294"/>
      <c r="D255" s="295"/>
      <c r="E255" s="296"/>
      <c r="F255" s="296"/>
    </row>
    <row r="256" spans="1:6" ht="25.5">
      <c r="A256" s="288"/>
      <c r="B256" s="247" t="s">
        <v>49</v>
      </c>
      <c r="C256" s="294" t="s">
        <v>24</v>
      </c>
      <c r="D256" s="295">
        <v>1</v>
      </c>
      <c r="E256" s="297">
        <v>0</v>
      </c>
      <c r="F256" s="298">
        <f>+D256*E256</f>
        <v>0</v>
      </c>
    </row>
    <row r="257" spans="1:6">
      <c r="A257" s="288"/>
      <c r="B257" s="247"/>
      <c r="C257" s="294"/>
      <c r="D257" s="295"/>
      <c r="E257" s="297"/>
      <c r="F257" s="297"/>
    </row>
    <row r="258" spans="1:6">
      <c r="A258" s="288">
        <f>1+COUNT(A$1:A255)</f>
        <v>40</v>
      </c>
      <c r="B258" s="248" t="s">
        <v>287</v>
      </c>
      <c r="C258" s="294"/>
      <c r="D258" s="295"/>
      <c r="E258" s="296"/>
      <c r="F258" s="296"/>
    </row>
    <row r="259" spans="1:6" ht="25.5">
      <c r="A259" s="288"/>
      <c r="B259" s="247" t="s">
        <v>288</v>
      </c>
      <c r="C259" s="294"/>
      <c r="D259" s="295"/>
      <c r="E259" s="296"/>
      <c r="F259" s="296"/>
    </row>
    <row r="260" spans="1:6" ht="165.75">
      <c r="A260" s="288"/>
      <c r="B260" s="249" t="s">
        <v>221</v>
      </c>
      <c r="C260" s="294"/>
      <c r="D260" s="295"/>
      <c r="E260" s="296"/>
      <c r="F260" s="296"/>
    </row>
    <row r="261" spans="1:6" ht="306">
      <c r="A261" s="288"/>
      <c r="B261" s="249" t="s">
        <v>289</v>
      </c>
      <c r="C261" s="294"/>
      <c r="D261" s="295"/>
      <c r="E261" s="296"/>
      <c r="F261" s="296"/>
    </row>
    <row r="262" spans="1:6" ht="25.5">
      <c r="A262" s="288"/>
      <c r="B262" s="247" t="s">
        <v>49</v>
      </c>
      <c r="C262" s="294" t="s">
        <v>24</v>
      </c>
      <c r="D262" s="295">
        <v>1</v>
      </c>
      <c r="E262" s="297">
        <v>0</v>
      </c>
      <c r="F262" s="298">
        <f>+D262*E262</f>
        <v>0</v>
      </c>
    </row>
    <row r="263" spans="1:6">
      <c r="A263" s="288"/>
      <c r="B263" s="247"/>
      <c r="C263" s="294"/>
      <c r="D263" s="295"/>
      <c r="E263" s="297"/>
      <c r="F263" s="297"/>
    </row>
    <row r="264" spans="1:6">
      <c r="A264" s="288">
        <f>1+COUNT(A$1:A260)</f>
        <v>41</v>
      </c>
      <c r="B264" s="248" t="s">
        <v>290</v>
      </c>
      <c r="C264" s="294"/>
      <c r="D264" s="295"/>
      <c r="E264" s="296"/>
      <c r="F264" s="296"/>
    </row>
    <row r="265" spans="1:6" ht="25.5">
      <c r="A265" s="288"/>
      <c r="B265" s="247" t="s">
        <v>291</v>
      </c>
      <c r="C265" s="294"/>
      <c r="D265" s="295"/>
      <c r="E265" s="296"/>
      <c r="F265" s="296"/>
    </row>
    <row r="266" spans="1:6" ht="51">
      <c r="A266" s="288"/>
      <c r="B266" s="247" t="s">
        <v>292</v>
      </c>
      <c r="C266" s="294"/>
      <c r="D266" s="295"/>
      <c r="E266" s="296"/>
      <c r="F266" s="296"/>
    </row>
    <row r="267" spans="1:6" ht="165.75">
      <c r="A267" s="288"/>
      <c r="B267" s="249" t="s">
        <v>221</v>
      </c>
      <c r="C267" s="294"/>
      <c r="D267" s="295"/>
      <c r="E267" s="296"/>
      <c r="F267" s="296"/>
    </row>
    <row r="268" spans="1:6" ht="216.75">
      <c r="A268" s="288"/>
      <c r="B268" s="249" t="s">
        <v>293</v>
      </c>
      <c r="C268" s="294"/>
      <c r="D268" s="295"/>
      <c r="E268" s="296"/>
      <c r="F268" s="296"/>
    </row>
    <row r="269" spans="1:6" ht="25.5">
      <c r="A269" s="288"/>
      <c r="B269" s="247" t="s">
        <v>49</v>
      </c>
      <c r="C269" s="294" t="s">
        <v>24</v>
      </c>
      <c r="D269" s="295">
        <v>1</v>
      </c>
      <c r="E269" s="297">
        <v>0</v>
      </c>
      <c r="F269" s="298">
        <f>+D269*E269</f>
        <v>0</v>
      </c>
    </row>
    <row r="270" spans="1:6">
      <c r="A270" s="288"/>
      <c r="B270" s="247"/>
      <c r="C270" s="294"/>
      <c r="D270" s="295"/>
      <c r="E270" s="297"/>
      <c r="F270" s="297"/>
    </row>
    <row r="271" spans="1:6">
      <c r="A271" s="288">
        <f>1+COUNT(A$1:A267)</f>
        <v>42</v>
      </c>
      <c r="B271" s="248" t="s">
        <v>294</v>
      </c>
      <c r="C271" s="294"/>
      <c r="D271" s="295"/>
      <c r="E271" s="296"/>
      <c r="F271" s="296"/>
    </row>
    <row r="272" spans="1:6" ht="25.5">
      <c r="A272" s="288"/>
      <c r="B272" s="247" t="s">
        <v>295</v>
      </c>
      <c r="C272" s="294"/>
      <c r="D272" s="295"/>
      <c r="E272" s="296"/>
      <c r="F272" s="296"/>
    </row>
    <row r="273" spans="1:6" ht="165.75">
      <c r="A273" s="288"/>
      <c r="B273" s="249" t="s">
        <v>221</v>
      </c>
      <c r="C273" s="294"/>
      <c r="D273" s="295"/>
      <c r="E273" s="296"/>
      <c r="F273" s="296"/>
    </row>
    <row r="274" spans="1:6" ht="293.25">
      <c r="A274" s="288"/>
      <c r="B274" s="249" t="s">
        <v>296</v>
      </c>
      <c r="C274" s="294"/>
      <c r="D274" s="295"/>
      <c r="E274" s="296"/>
      <c r="F274" s="296"/>
    </row>
    <row r="275" spans="1:6" ht="25.5">
      <c r="A275" s="288"/>
      <c r="B275" s="247" t="s">
        <v>49</v>
      </c>
      <c r="C275" s="294" t="s">
        <v>24</v>
      </c>
      <c r="D275" s="295">
        <v>1</v>
      </c>
      <c r="E275" s="297">
        <v>0</v>
      </c>
      <c r="F275" s="298">
        <f>+D275*E275</f>
        <v>0</v>
      </c>
    </row>
    <row r="276" spans="1:6">
      <c r="A276" s="288"/>
      <c r="B276" s="247"/>
      <c r="C276" s="294"/>
      <c r="D276" s="295"/>
      <c r="E276" s="297"/>
      <c r="F276" s="297"/>
    </row>
    <row r="277" spans="1:6">
      <c r="A277" s="288">
        <f>1+COUNT(A$1:A272)</f>
        <v>43</v>
      </c>
      <c r="B277" s="248" t="s">
        <v>297</v>
      </c>
      <c r="C277" s="294"/>
      <c r="D277" s="295"/>
      <c r="E277" s="296"/>
      <c r="F277" s="296"/>
    </row>
    <row r="278" spans="1:6" ht="38.25">
      <c r="A278" s="288"/>
      <c r="B278" s="247" t="s">
        <v>298</v>
      </c>
      <c r="C278" s="294"/>
      <c r="D278" s="295"/>
      <c r="E278" s="296"/>
      <c r="F278" s="296"/>
    </row>
    <row r="279" spans="1:6" ht="165.75">
      <c r="A279" s="288"/>
      <c r="B279" s="249" t="s">
        <v>221</v>
      </c>
      <c r="C279" s="294"/>
      <c r="D279" s="295"/>
      <c r="E279" s="296"/>
      <c r="F279" s="296"/>
    </row>
    <row r="280" spans="1:6" ht="293.25">
      <c r="A280" s="288"/>
      <c r="B280" s="249" t="s">
        <v>299</v>
      </c>
      <c r="C280" s="294"/>
      <c r="D280" s="295"/>
      <c r="E280" s="296"/>
      <c r="F280" s="296"/>
    </row>
    <row r="281" spans="1:6" ht="25.5">
      <c r="A281" s="288"/>
      <c r="B281" s="247" t="s">
        <v>49</v>
      </c>
      <c r="C281" s="294" t="s">
        <v>24</v>
      </c>
      <c r="D281" s="295">
        <v>1</v>
      </c>
      <c r="E281" s="297">
        <v>0</v>
      </c>
      <c r="F281" s="298">
        <f>+D281*E281</f>
        <v>0</v>
      </c>
    </row>
    <row r="282" spans="1:6">
      <c r="A282" s="288"/>
      <c r="B282" s="247"/>
      <c r="C282" s="294"/>
      <c r="D282" s="295"/>
      <c r="E282" s="297"/>
      <c r="F282" s="297"/>
    </row>
    <row r="283" spans="1:6">
      <c r="A283" s="288">
        <f>1+COUNT(A$1:A278)</f>
        <v>44</v>
      </c>
      <c r="B283" s="248" t="s">
        <v>300</v>
      </c>
      <c r="C283" s="294"/>
      <c r="D283" s="295"/>
      <c r="E283" s="296"/>
      <c r="F283" s="296"/>
    </row>
    <row r="284" spans="1:6" ht="25.5">
      <c r="A284" s="288"/>
      <c r="B284" s="247" t="s">
        <v>301</v>
      </c>
      <c r="C284" s="294"/>
      <c r="D284" s="295"/>
      <c r="E284" s="296"/>
      <c r="F284" s="296"/>
    </row>
    <row r="285" spans="1:6" ht="165.75">
      <c r="A285" s="288"/>
      <c r="B285" s="249" t="s">
        <v>221</v>
      </c>
      <c r="C285" s="294"/>
      <c r="D285" s="295"/>
      <c r="E285" s="296"/>
      <c r="F285" s="296"/>
    </row>
    <row r="286" spans="1:6" ht="306">
      <c r="A286" s="288"/>
      <c r="B286" s="249" t="s">
        <v>302</v>
      </c>
      <c r="C286" s="294"/>
      <c r="D286" s="295"/>
      <c r="E286" s="296"/>
      <c r="F286" s="296"/>
    </row>
    <row r="287" spans="1:6" ht="25.5">
      <c r="A287" s="288"/>
      <c r="B287" s="247" t="s">
        <v>49</v>
      </c>
      <c r="C287" s="294" t="s">
        <v>24</v>
      </c>
      <c r="D287" s="295">
        <v>2</v>
      </c>
      <c r="E287" s="297">
        <v>0</v>
      </c>
      <c r="F287" s="298">
        <f>+D287*E287</f>
        <v>0</v>
      </c>
    </row>
    <row r="288" spans="1:6">
      <c r="A288" s="288"/>
      <c r="B288" s="247"/>
      <c r="C288" s="294"/>
      <c r="D288" s="295"/>
      <c r="E288" s="297"/>
      <c r="F288" s="297"/>
    </row>
    <row r="289" spans="1:6">
      <c r="A289" s="304"/>
      <c r="B289" s="305" t="s">
        <v>304</v>
      </c>
      <c r="C289" s="306"/>
      <c r="D289" s="307"/>
      <c r="E289" s="308"/>
      <c r="F289" s="308">
        <f>SUM(F253:F287)</f>
        <v>0</v>
      </c>
    </row>
    <row r="291" spans="1:6">
      <c r="A291" s="266"/>
      <c r="B291" s="238" t="s">
        <v>82</v>
      </c>
      <c r="C291" s="267"/>
      <c r="D291" s="268"/>
      <c r="E291" s="269"/>
      <c r="F291" s="318">
        <f>F289+F225+F248+F19</f>
        <v>0</v>
      </c>
    </row>
  </sheetData>
  <printOptions horizontalCentered="1"/>
  <pageMargins left="0.45238095238095238" right="0.39370078740157483" top="0.98425196850393704" bottom="0.78740157480314965" header="0.51181102362204722" footer="0.51181102362204722"/>
  <pageSetup paperSize="9" orientation="portrait" r:id="rId1"/>
  <headerFooter alignWithMargins="0">
    <oddHeader>&amp;C&amp;"-,Običajno"&amp;8MOTORIČNI PARK</oddHeader>
    <oddFooter>&amp;C&amp;"-,Običajno"&amp;8&amp;A&amp;R&amp;"-,Običajno"&amp;8&amp;P od &amp;N</oddFooter>
  </headerFooter>
  <rowBreaks count="53" manualBreakCount="53">
    <brk id="21" max="5" man="1"/>
    <brk id="28" max="5" man="1"/>
    <brk id="33" max="5" man="1"/>
    <brk id="38" max="5" man="1"/>
    <brk id="44" max="5" man="1"/>
    <brk id="50" max="5" man="1"/>
    <brk id="56" max="5" man="1"/>
    <brk id="62" max="5" man="1"/>
    <brk id="68" max="5" man="1"/>
    <brk id="74" max="5" man="1"/>
    <brk id="80" max="5" man="1"/>
    <brk id="86" max="5" man="1"/>
    <brk id="92" max="5" man="1"/>
    <brk id="97" max="5" man="1"/>
    <brk id="104" max="5" man="1"/>
    <brk id="110" max="5" man="1"/>
    <brk id="116" max="5" man="1"/>
    <brk id="122" max="5" man="1"/>
    <brk id="128" max="5" man="1"/>
    <brk id="134" max="5" man="1"/>
    <brk id="140" max="5" man="1"/>
    <brk id="146" max="5" man="1"/>
    <brk id="152" max="5" man="1"/>
    <brk id="158" max="5" man="1"/>
    <brk id="164" max="5" man="1"/>
    <brk id="170" max="5" man="1"/>
    <brk id="176" max="5" man="1"/>
    <brk id="182" max="5" man="1"/>
    <brk id="188" max="5" man="1"/>
    <brk id="194" max="5" man="1"/>
    <brk id="200" max="5" man="1"/>
    <brk id="206" max="5" man="1"/>
    <brk id="128" max="5" man="1"/>
    <brk id="131" max="5" man="1"/>
    <brk id="62" max="5" man="1"/>
    <brk id="110" max="5" man="1"/>
    <brk id="212" max="5" man="1"/>
    <brk id="164" max="5" man="1"/>
    <brk id="80" max="5" man="1"/>
    <brk id="44" max="5" man="1"/>
    <brk id="47" max="5" man="1"/>
    <brk id="188" max="5" man="1"/>
    <brk id="194" max="5" man="1"/>
    <brk id="152" max="5" man="1"/>
    <brk id="182" max="5" man="1"/>
    <brk id="218" max="5" man="1"/>
    <brk id="241" max="5" man="1"/>
    <brk id="249" max="5" man="1"/>
    <brk id="257" max="5" man="1"/>
    <brk id="263" max="5" man="1"/>
    <brk id="270" max="5" man="1"/>
    <brk id="276" max="5" man="1"/>
    <brk id="282" max="5" man="1"/>
  </rowBreaks>
</worksheet>
</file>

<file path=xl/worksheets/sheet7.xml><?xml version="1.0" encoding="utf-8"?>
<worksheet xmlns="http://schemas.openxmlformats.org/spreadsheetml/2006/main" xmlns:r="http://schemas.openxmlformats.org/officeDocument/2006/relationships">
  <sheetPr>
    <tabColor theme="2" tint="-0.249977111117893"/>
  </sheetPr>
  <dimension ref="A1:H70"/>
  <sheetViews>
    <sheetView view="pageLayout" zoomScaleNormal="100" zoomScaleSheetLayoutView="115" workbookViewId="0">
      <selection activeCell="F33" sqref="F33"/>
    </sheetView>
  </sheetViews>
  <sheetFormatPr defaultRowHeight="12.75"/>
  <cols>
    <col min="1" max="1" width="9.140625" style="60"/>
    <col min="2" max="2" width="24.7109375" style="40" customWidth="1"/>
    <col min="3" max="3" width="10.85546875" style="40" customWidth="1"/>
    <col min="4" max="5" width="9.140625" style="40"/>
    <col min="6" max="6" width="9.140625" style="47"/>
    <col min="7" max="7" width="10.28515625" style="46" bestFit="1" customWidth="1"/>
    <col min="8" max="16384" width="9.140625" style="40"/>
  </cols>
  <sheetData>
    <row r="1" spans="1:7">
      <c r="A1" s="60" t="s">
        <v>25</v>
      </c>
      <c r="B1" s="141" t="s">
        <v>116</v>
      </c>
      <c r="C1" s="135"/>
      <c r="D1" s="142"/>
      <c r="E1" s="143"/>
      <c r="F1" s="137"/>
      <c r="G1" s="143"/>
    </row>
    <row r="2" spans="1:7">
      <c r="B2" s="144"/>
      <c r="C2" s="132"/>
      <c r="D2" s="145"/>
      <c r="E2" s="146"/>
      <c r="F2" s="147"/>
      <c r="G2" s="146"/>
    </row>
    <row r="3" spans="1:7">
      <c r="B3" s="148"/>
      <c r="C3" s="149"/>
      <c r="D3" s="134"/>
      <c r="E3" s="133"/>
      <c r="F3" s="147"/>
      <c r="G3" s="146"/>
    </row>
    <row r="4" spans="1:7">
      <c r="A4" s="39"/>
      <c r="B4" s="35"/>
      <c r="C4" s="36" t="s">
        <v>15</v>
      </c>
      <c r="D4" s="37" t="s">
        <v>11</v>
      </c>
      <c r="E4" s="38" t="s">
        <v>12</v>
      </c>
      <c r="F4" s="34" t="s">
        <v>13</v>
      </c>
      <c r="G4" s="38" t="s">
        <v>14</v>
      </c>
    </row>
    <row r="5" spans="1:7">
      <c r="B5" s="148"/>
      <c r="C5" s="149"/>
      <c r="D5" s="134"/>
      <c r="E5" s="136"/>
      <c r="F5" s="150"/>
      <c r="G5" s="146"/>
    </row>
    <row r="6" spans="1:7">
      <c r="A6" s="60" t="s">
        <v>105</v>
      </c>
      <c r="B6" s="151" t="s">
        <v>85</v>
      </c>
      <c r="C6" s="151"/>
      <c r="D6" s="152"/>
      <c r="E6" s="153"/>
      <c r="F6" s="154"/>
      <c r="G6" s="254"/>
    </row>
    <row r="7" spans="1:7">
      <c r="B7" s="151"/>
      <c r="C7" s="151"/>
      <c r="D7" s="152"/>
      <c r="E7" s="153"/>
      <c r="F7" s="154"/>
      <c r="G7" s="254"/>
    </row>
    <row r="8" spans="1:7">
      <c r="B8" s="151"/>
      <c r="C8" s="151"/>
      <c r="D8" s="152"/>
      <c r="E8" s="153"/>
      <c r="F8" s="154"/>
      <c r="G8" s="254"/>
    </row>
    <row r="9" spans="1:7">
      <c r="A9" s="60" t="s">
        <v>80</v>
      </c>
      <c r="B9" s="155" t="s">
        <v>86</v>
      </c>
      <c r="C9" s="151"/>
      <c r="D9" s="152"/>
      <c r="E9" s="153"/>
      <c r="F9" s="154"/>
      <c r="G9" s="254"/>
    </row>
    <row r="10" spans="1:7">
      <c r="B10" s="156"/>
      <c r="C10" s="157"/>
      <c r="D10" s="158"/>
      <c r="E10" s="159"/>
      <c r="F10" s="160"/>
      <c r="G10" s="255"/>
    </row>
    <row r="11" spans="1:7">
      <c r="B11" s="155"/>
      <c r="C11" s="161"/>
      <c r="D11" s="162"/>
      <c r="E11" s="163"/>
      <c r="F11" s="164"/>
      <c r="G11" s="140"/>
    </row>
    <row r="12" spans="1:7" ht="25.5">
      <c r="A12" s="60">
        <f>1+COUNT(A$1:A11)</f>
        <v>1</v>
      </c>
      <c r="B12" s="155" t="s">
        <v>123</v>
      </c>
      <c r="C12" s="161"/>
      <c r="D12" s="162">
        <v>1</v>
      </c>
      <c r="E12" s="163" t="s">
        <v>17</v>
      </c>
      <c r="F12" s="164">
        <v>0</v>
      </c>
      <c r="G12" s="140">
        <f>F12*D12</f>
        <v>0</v>
      </c>
    </row>
    <row r="13" spans="1:7">
      <c r="B13" s="155"/>
      <c r="C13" s="161"/>
      <c r="D13" s="162"/>
      <c r="E13" s="163"/>
      <c r="F13" s="164"/>
      <c r="G13" s="140"/>
    </row>
    <row r="14" spans="1:7">
      <c r="B14" s="155"/>
      <c r="C14" s="161"/>
      <c r="D14" s="162"/>
      <c r="E14" s="163"/>
      <c r="F14" s="164"/>
      <c r="G14" s="140"/>
    </row>
    <row r="15" spans="1:7">
      <c r="B15" s="155"/>
      <c r="C15" s="155"/>
      <c r="D15" s="162"/>
      <c r="E15" s="163"/>
      <c r="F15" s="164"/>
      <c r="G15" s="140"/>
    </row>
    <row r="16" spans="1:7">
      <c r="A16" s="60" t="s">
        <v>83</v>
      </c>
      <c r="B16" s="169" t="s">
        <v>87</v>
      </c>
      <c r="C16" s="169"/>
      <c r="D16" s="170"/>
      <c r="E16" s="171"/>
      <c r="F16" s="172"/>
      <c r="G16" s="256"/>
    </row>
    <row r="17" spans="1:7">
      <c r="B17" s="155"/>
      <c r="C17" s="155"/>
      <c r="D17" s="173"/>
      <c r="E17" s="163"/>
      <c r="F17" s="164"/>
      <c r="G17" s="140"/>
    </row>
    <row r="18" spans="1:7">
      <c r="A18" s="60">
        <f>1+COUNT(A$1:A17)</f>
        <v>2</v>
      </c>
      <c r="B18" s="161" t="s">
        <v>81</v>
      </c>
      <c r="C18" s="155" t="s">
        <v>88</v>
      </c>
      <c r="D18" s="162">
        <v>10</v>
      </c>
      <c r="E18" s="163" t="s">
        <v>50</v>
      </c>
      <c r="F18" s="164">
        <v>0</v>
      </c>
      <c r="G18" s="140">
        <f t="shared" ref="G18:G19" si="0">D18*F18</f>
        <v>0</v>
      </c>
    </row>
    <row r="19" spans="1:7">
      <c r="A19" s="60">
        <f>1+COUNT(A$1:A18)</f>
        <v>3</v>
      </c>
      <c r="B19" s="161" t="s">
        <v>89</v>
      </c>
      <c r="C19" s="155" t="s">
        <v>88</v>
      </c>
      <c r="D19" s="162">
        <v>5</v>
      </c>
      <c r="E19" s="163" t="s">
        <v>50</v>
      </c>
      <c r="F19" s="164">
        <v>0</v>
      </c>
      <c r="G19" s="140">
        <f t="shared" si="0"/>
        <v>0</v>
      </c>
    </row>
    <row r="20" spans="1:7">
      <c r="B20" s="174" t="s">
        <v>14</v>
      </c>
      <c r="C20" s="155"/>
      <c r="D20" s="162">
        <f>SUM(D18:D19)</f>
        <v>15</v>
      </c>
      <c r="E20" s="163"/>
      <c r="F20" s="164"/>
      <c r="G20" s="140"/>
    </row>
    <row r="21" spans="1:7">
      <c r="B21" s="161"/>
      <c r="C21" s="155"/>
      <c r="D21" s="162"/>
      <c r="E21" s="163"/>
      <c r="F21" s="164"/>
      <c r="G21" s="140"/>
    </row>
    <row r="22" spans="1:7">
      <c r="B22" s="161"/>
      <c r="C22" s="155"/>
      <c r="D22" s="162"/>
      <c r="E22" s="163"/>
      <c r="F22" s="164"/>
      <c r="G22" s="140"/>
    </row>
    <row r="23" spans="1:7" ht="25.5">
      <c r="A23" s="60" t="s">
        <v>84</v>
      </c>
      <c r="B23" s="155" t="s">
        <v>90</v>
      </c>
      <c r="C23" s="155"/>
      <c r="D23" s="173"/>
      <c r="E23" s="163"/>
      <c r="F23" s="164"/>
      <c r="G23" s="140"/>
    </row>
    <row r="24" spans="1:7">
      <c r="B24" s="166"/>
      <c r="C24" s="156"/>
      <c r="D24" s="175"/>
      <c r="E24" s="167"/>
      <c r="F24" s="168"/>
      <c r="G24" s="257"/>
    </row>
    <row r="25" spans="1:7" ht="25.5">
      <c r="A25" s="60">
        <f>1+COUNT(A$1:A24)</f>
        <v>4</v>
      </c>
      <c r="B25" s="155" t="s">
        <v>91</v>
      </c>
      <c r="C25" s="155"/>
      <c r="D25" s="162">
        <v>25</v>
      </c>
      <c r="E25" s="163" t="s">
        <v>16</v>
      </c>
      <c r="F25" s="164">
        <v>0</v>
      </c>
      <c r="G25" s="140">
        <f>D25*F25</f>
        <v>0</v>
      </c>
    </row>
    <row r="26" spans="1:7" ht="25.5">
      <c r="A26" s="60">
        <f>1+COUNT(A$1:A25)</f>
        <v>5</v>
      </c>
      <c r="B26" s="155" t="s">
        <v>92</v>
      </c>
      <c r="C26" s="155"/>
      <c r="D26" s="173">
        <v>15</v>
      </c>
      <c r="E26" s="163" t="s">
        <v>50</v>
      </c>
      <c r="F26" s="164">
        <v>0</v>
      </c>
      <c r="G26" s="140">
        <f>D26*F26</f>
        <v>0</v>
      </c>
    </row>
    <row r="27" spans="1:7">
      <c r="A27" s="60">
        <f>1+COUNT(A$1:A26)</f>
        <v>6</v>
      </c>
      <c r="B27" s="155" t="s">
        <v>93</v>
      </c>
      <c r="C27" s="155"/>
      <c r="D27" s="173">
        <v>45</v>
      </c>
      <c r="E27" s="163" t="s">
        <v>50</v>
      </c>
      <c r="F27" s="164">
        <v>0</v>
      </c>
      <c r="G27" s="140">
        <f>D27*F27</f>
        <v>0</v>
      </c>
    </row>
    <row r="28" spans="1:7">
      <c r="A28" s="60">
        <f>1+COUNT(A$1:A27)</f>
        <v>7</v>
      </c>
      <c r="B28" s="155" t="s">
        <v>94</v>
      </c>
      <c r="C28" s="155"/>
      <c r="D28" s="173">
        <v>30</v>
      </c>
      <c r="E28" s="163" t="s">
        <v>50</v>
      </c>
      <c r="F28" s="164">
        <v>0</v>
      </c>
      <c r="G28" s="140">
        <f>D28*F28</f>
        <v>0</v>
      </c>
    </row>
    <row r="29" spans="1:7">
      <c r="B29" s="155"/>
      <c r="C29" s="155"/>
      <c r="D29" s="173"/>
      <c r="E29" s="163"/>
      <c r="F29" s="164"/>
      <c r="G29" s="140"/>
    </row>
    <row r="30" spans="1:7">
      <c r="B30" s="169"/>
      <c r="C30" s="155"/>
      <c r="D30" s="170"/>
      <c r="E30" s="163"/>
      <c r="F30" s="172"/>
      <c r="G30" s="256"/>
    </row>
    <row r="31" spans="1:7">
      <c r="B31" s="223" t="s">
        <v>95</v>
      </c>
      <c r="C31" s="224"/>
      <c r="D31" s="225"/>
      <c r="E31" s="226"/>
      <c r="F31" s="227"/>
      <c r="G31" s="258">
        <f>SUM(G12:G30)</f>
        <v>0</v>
      </c>
    </row>
    <row r="32" spans="1:7">
      <c r="B32" s="151"/>
      <c r="C32" s="151"/>
      <c r="D32" s="176"/>
      <c r="E32" s="163"/>
      <c r="F32" s="165"/>
      <c r="G32" s="140"/>
    </row>
    <row r="33" spans="1:8">
      <c r="B33" s="151"/>
      <c r="C33" s="151"/>
      <c r="D33" s="176"/>
      <c r="E33" s="163"/>
      <c r="F33" s="165"/>
      <c r="G33" s="140"/>
    </row>
    <row r="34" spans="1:8">
      <c r="A34" s="60" t="s">
        <v>106</v>
      </c>
      <c r="B34" s="174" t="s">
        <v>96</v>
      </c>
      <c r="C34" s="151"/>
      <c r="D34" s="173"/>
      <c r="E34" s="163"/>
      <c r="F34" s="165"/>
      <c r="G34" s="140"/>
    </row>
    <row r="35" spans="1:8">
      <c r="B35" s="174"/>
      <c r="C35" s="151"/>
      <c r="D35" s="173"/>
      <c r="E35" s="163"/>
      <c r="F35" s="165"/>
      <c r="G35" s="140"/>
    </row>
    <row r="36" spans="1:8">
      <c r="B36" s="155"/>
      <c r="C36" s="151"/>
      <c r="D36" s="176"/>
      <c r="E36" s="163"/>
      <c r="F36" s="165"/>
      <c r="G36" s="140"/>
    </row>
    <row r="37" spans="1:8" ht="76.5">
      <c r="A37" s="60">
        <f>1+COUNT(A$1:A35)</f>
        <v>8</v>
      </c>
      <c r="B37" s="155" t="s">
        <v>109</v>
      </c>
      <c r="C37" s="151"/>
      <c r="D37" s="176">
        <v>446</v>
      </c>
      <c r="E37" s="163" t="s">
        <v>5</v>
      </c>
      <c r="F37" s="164">
        <v>0</v>
      </c>
      <c r="G37" s="140">
        <f>D37*F37</f>
        <v>0</v>
      </c>
    </row>
    <row r="38" spans="1:8">
      <c r="B38" s="155"/>
      <c r="C38" s="151"/>
      <c r="D38" s="176"/>
      <c r="E38" s="163"/>
      <c r="F38" s="165"/>
      <c r="G38" s="140"/>
    </row>
    <row r="39" spans="1:8">
      <c r="A39" s="60">
        <f>1+COUNT(A$1:A38)</f>
        <v>9</v>
      </c>
      <c r="B39" s="155" t="s">
        <v>97</v>
      </c>
      <c r="C39" s="151"/>
      <c r="D39" s="176">
        <v>446</v>
      </c>
      <c r="E39" s="163" t="s">
        <v>5</v>
      </c>
      <c r="F39" s="164">
        <v>0</v>
      </c>
      <c r="G39" s="140">
        <f>D39*F39</f>
        <v>0</v>
      </c>
    </row>
    <row r="40" spans="1:8">
      <c r="B40" s="155"/>
      <c r="C40" s="151"/>
      <c r="D40" s="176"/>
      <c r="E40" s="163"/>
      <c r="F40" s="165"/>
      <c r="G40" s="140"/>
    </row>
    <row r="41" spans="1:8">
      <c r="B41" s="155"/>
      <c r="C41" s="151"/>
      <c r="D41" s="176"/>
      <c r="E41" s="163"/>
      <c r="F41" s="165"/>
      <c r="G41" s="140"/>
    </row>
    <row r="42" spans="1:8">
      <c r="B42" s="228" t="s">
        <v>98</v>
      </c>
      <c r="C42" s="224"/>
      <c r="D42" s="225"/>
      <c r="E42" s="226"/>
      <c r="F42" s="227"/>
      <c r="G42" s="258">
        <f>SUM(G36:G41)</f>
        <v>0</v>
      </c>
      <c r="H42" s="138"/>
    </row>
    <row r="43" spans="1:8">
      <c r="B43" s="51"/>
      <c r="C43" s="157"/>
      <c r="D43" s="177"/>
      <c r="E43" s="167"/>
      <c r="F43" s="131"/>
      <c r="G43" s="257"/>
    </row>
    <row r="44" spans="1:8">
      <c r="B44" s="174"/>
      <c r="C44" s="151"/>
      <c r="D44" s="176"/>
      <c r="E44" s="163"/>
      <c r="F44" s="165"/>
      <c r="G44" s="140"/>
    </row>
    <row r="45" spans="1:8">
      <c r="B45" s="151"/>
      <c r="C45" s="151"/>
      <c r="D45" s="176"/>
      <c r="E45" s="163"/>
      <c r="F45" s="165"/>
      <c r="G45" s="140"/>
    </row>
    <row r="46" spans="1:8">
      <c r="A46" s="60" t="s">
        <v>107</v>
      </c>
      <c r="B46" s="174" t="s">
        <v>99</v>
      </c>
      <c r="C46" s="174"/>
      <c r="D46" s="178"/>
      <c r="E46" s="163"/>
      <c r="F46" s="165"/>
      <c r="G46" s="140"/>
    </row>
    <row r="47" spans="1:8">
      <c r="B47" s="174"/>
      <c r="C47" s="174"/>
      <c r="D47" s="178"/>
      <c r="E47" s="163"/>
      <c r="F47" s="165"/>
      <c r="G47" s="140"/>
    </row>
    <row r="48" spans="1:8">
      <c r="A48" s="60" t="s">
        <v>108</v>
      </c>
      <c r="B48" s="169" t="s">
        <v>100</v>
      </c>
      <c r="C48" s="179"/>
      <c r="D48" s="170"/>
      <c r="E48" s="171"/>
      <c r="F48" s="180"/>
      <c r="G48" s="259"/>
    </row>
    <row r="49" spans="1:7" ht="89.25">
      <c r="A49" s="60">
        <f>1+COUNT(A$1:A48)</f>
        <v>10</v>
      </c>
      <c r="B49" s="155" t="s">
        <v>101</v>
      </c>
      <c r="C49" s="181"/>
      <c r="D49" s="173">
        <v>15</v>
      </c>
      <c r="E49" s="163" t="s">
        <v>50</v>
      </c>
      <c r="F49" s="164">
        <v>0</v>
      </c>
      <c r="G49" s="140">
        <f>D49*F49</f>
        <v>0</v>
      </c>
    </row>
    <row r="50" spans="1:7">
      <c r="B50" s="174"/>
      <c r="C50" s="174"/>
      <c r="D50" s="178"/>
      <c r="E50" s="163"/>
      <c r="F50" s="165"/>
      <c r="G50" s="140"/>
    </row>
    <row r="51" spans="1:7">
      <c r="B51" s="155"/>
      <c r="C51" s="181"/>
      <c r="D51" s="173"/>
      <c r="E51" s="163"/>
      <c r="F51" s="182"/>
      <c r="G51" s="140"/>
    </row>
    <row r="52" spans="1:7">
      <c r="B52" s="155"/>
      <c r="C52" s="181"/>
      <c r="D52" s="173"/>
      <c r="E52" s="163"/>
      <c r="F52" s="182"/>
      <c r="G52" s="140"/>
    </row>
    <row r="53" spans="1:7" ht="25.5">
      <c r="B53" s="223" t="s">
        <v>102</v>
      </c>
      <c r="C53" s="224"/>
      <c r="D53" s="229"/>
      <c r="E53" s="230"/>
      <c r="F53" s="231"/>
      <c r="G53" s="260">
        <f>SUM(G49:G52)</f>
        <v>0</v>
      </c>
    </row>
    <row r="54" spans="1:7">
      <c r="B54" s="183"/>
      <c r="C54" s="183"/>
      <c r="D54" s="184"/>
      <c r="E54" s="185"/>
      <c r="F54" s="186"/>
      <c r="G54" s="184"/>
    </row>
    <row r="55" spans="1:7">
      <c r="B55" s="187"/>
      <c r="C55" s="187"/>
      <c r="D55" s="188"/>
      <c r="E55" s="189"/>
      <c r="F55" s="190"/>
      <c r="G55" s="188"/>
    </row>
    <row r="56" spans="1:7">
      <c r="B56" s="191"/>
      <c r="C56" s="191"/>
      <c r="D56" s="192"/>
      <c r="E56" s="193"/>
      <c r="F56" s="194"/>
      <c r="G56" s="261"/>
    </row>
    <row r="57" spans="1:7">
      <c r="B57" s="195" t="s">
        <v>22</v>
      </c>
      <c r="C57" s="191"/>
      <c r="D57" s="192"/>
      <c r="E57" s="193"/>
      <c r="F57" s="194"/>
      <c r="G57" s="261"/>
    </row>
    <row r="58" spans="1:7">
      <c r="B58" s="195"/>
      <c r="C58" s="191"/>
      <c r="D58" s="192"/>
      <c r="E58" s="193"/>
      <c r="F58" s="194"/>
      <c r="G58" s="261"/>
    </row>
    <row r="59" spans="1:7">
      <c r="B59" s="195"/>
      <c r="C59" s="191"/>
      <c r="D59" s="192"/>
      <c r="E59" s="193"/>
      <c r="F59" s="194"/>
      <c r="G59" s="261"/>
    </row>
    <row r="60" spans="1:7">
      <c r="B60" s="195"/>
      <c r="C60" s="196"/>
      <c r="D60" s="197"/>
      <c r="E60" s="197"/>
      <c r="F60" s="198"/>
      <c r="G60" s="262"/>
    </row>
    <row r="61" spans="1:7">
      <c r="B61" s="325" t="s">
        <v>103</v>
      </c>
      <c r="C61" s="325"/>
      <c r="D61" s="325"/>
      <c r="E61" s="326" t="s">
        <v>104</v>
      </c>
      <c r="F61" s="326"/>
      <c r="G61" s="327"/>
    </row>
    <row r="62" spans="1:7">
      <c r="B62" s="199"/>
      <c r="C62" s="200"/>
      <c r="D62" s="200"/>
      <c r="E62" s="201"/>
      <c r="F62" s="164"/>
      <c r="G62" s="263"/>
    </row>
    <row r="63" spans="1:7">
      <c r="B63" s="199"/>
      <c r="C63" s="200"/>
      <c r="D63" s="200"/>
      <c r="E63" s="201"/>
      <c r="F63" s="164"/>
      <c r="G63" s="263"/>
    </row>
    <row r="64" spans="1:7">
      <c r="B64" s="202" t="s">
        <v>85</v>
      </c>
      <c r="C64" s="189"/>
      <c r="D64" s="188"/>
      <c r="E64" s="328">
        <f t="shared" ref="E64" si="1">$G$31</f>
        <v>0</v>
      </c>
      <c r="F64" s="328"/>
      <c r="G64" s="328"/>
    </row>
    <row r="65" spans="2:7">
      <c r="B65" s="202"/>
      <c r="C65" s="189"/>
      <c r="D65" s="188"/>
      <c r="E65" s="315"/>
      <c r="F65" s="203"/>
      <c r="G65" s="315"/>
    </row>
    <row r="66" spans="2:7">
      <c r="B66" s="202" t="s">
        <v>96</v>
      </c>
      <c r="C66" s="189"/>
      <c r="D66" s="188"/>
      <c r="E66" s="315"/>
      <c r="F66" s="203"/>
      <c r="G66" s="315">
        <f>$G$42</f>
        <v>0</v>
      </c>
    </row>
    <row r="67" spans="2:7">
      <c r="B67" s="202"/>
      <c r="C67" s="189"/>
      <c r="D67" s="188"/>
      <c r="E67" s="315"/>
      <c r="F67" s="203"/>
      <c r="G67" s="315"/>
    </row>
    <row r="68" spans="2:7">
      <c r="B68" s="202" t="s">
        <v>99</v>
      </c>
      <c r="C68" s="189"/>
      <c r="D68" s="188"/>
      <c r="E68" s="329">
        <f t="shared" ref="E68" si="2">$G$53</f>
        <v>0</v>
      </c>
      <c r="F68" s="329"/>
      <c r="G68" s="329"/>
    </row>
    <row r="69" spans="2:7">
      <c r="B69" s="204"/>
      <c r="C69" s="205"/>
      <c r="D69" s="206"/>
      <c r="E69" s="207"/>
      <c r="F69" s="208"/>
      <c r="G69" s="207"/>
    </row>
    <row r="70" spans="2:7">
      <c r="B70" s="209" t="s">
        <v>82</v>
      </c>
      <c r="C70" s="210"/>
      <c r="D70" s="210"/>
      <c r="E70" s="211"/>
      <c r="F70" s="212"/>
      <c r="G70" s="211">
        <f>E64+G66+E68</f>
        <v>0</v>
      </c>
    </row>
  </sheetData>
  <autoFilter ref="F1:F86"/>
  <mergeCells count="4">
    <mergeCell ref="B61:D61"/>
    <mergeCell ref="E61:G61"/>
    <mergeCell ref="E64:G64"/>
    <mergeCell ref="E68:G68"/>
  </mergeCells>
  <pageMargins left="0.7" right="0.7" top="0.75" bottom="0.75" header="0.3" footer="0.3"/>
  <pageSetup paperSize="9" scale="95" orientation="portrait" r:id="rId1"/>
  <headerFooter>
    <oddHeader>&amp;C&amp;"-,Običajno"&amp;8MOTORIČNI PARK</oddHeader>
    <oddFooter>&amp;C&amp;"-,Običajno"&amp;8&amp;A&amp;R&amp;"-,Običajno"&amp;8&amp;P od &amp;N</oddFooter>
  </headerFooter>
  <rowBreaks count="1" manualBreakCount="1">
    <brk id="3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7</vt:i4>
      </vt:variant>
      <vt:variant>
        <vt:lpstr>Imenovani obsegi</vt:lpstr>
      </vt:variant>
      <vt:variant>
        <vt:i4>8</vt:i4>
      </vt:variant>
    </vt:vector>
  </HeadingPairs>
  <TitlesOfParts>
    <vt:vector size="15" baseType="lpstr">
      <vt:lpstr>GLAVNA REKAPITULACIJA</vt:lpstr>
      <vt:lpstr>REKAPITULACIJA GO</vt:lpstr>
      <vt:lpstr>OPOMBE</vt:lpstr>
      <vt:lpstr>PREDPRIPRAVA</vt:lpstr>
      <vt:lpstr>ATLETSKA  STEZA</vt:lpstr>
      <vt:lpstr>NAPRAVE IN OPREMA</vt:lpstr>
      <vt:lpstr>ZASADITEV</vt:lpstr>
      <vt:lpstr>'ATLETSKA  STEZA'!Področje_tiskanja</vt:lpstr>
      <vt:lpstr>'GLAVNA REKAPITULACIJA'!Področje_tiskanja</vt:lpstr>
      <vt:lpstr>'NAPRAVE IN OPREMA'!Področje_tiskanja</vt:lpstr>
      <vt:lpstr>OPOMBE!Področje_tiskanja</vt:lpstr>
      <vt:lpstr>PREDPRIPRAVA!Področje_tiskanja</vt:lpstr>
      <vt:lpstr>'REKAPITULACIJA GO'!Področje_tiskanja</vt:lpstr>
      <vt:lpstr>ZASADITEV!Področje_tiskanja</vt:lpstr>
      <vt:lpstr>'NAPRAVE IN OPREMA'!Tiskanje_naslovov</vt:lpstr>
    </vt:vector>
  </TitlesOfParts>
  <Company>___</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___</dc:creator>
  <cp:lastModifiedBy>petra.fartek</cp:lastModifiedBy>
  <cp:lastPrinted>2018-03-21T14:23:04Z</cp:lastPrinted>
  <dcterms:created xsi:type="dcterms:W3CDTF">2004-11-18T13:58:29Z</dcterms:created>
  <dcterms:modified xsi:type="dcterms:W3CDTF">2018-03-30T12:06:42Z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-473204807</vt:i4>
  </property>
  <property fmtid="{D5CDD505-2E9C-101B-9397-08002B2CF9AE}" pid="3" name="_EmailSubject">
    <vt:lpwstr>popis delovno</vt:lpwstr>
  </property>
  <property fmtid="{D5CDD505-2E9C-101B-9397-08002B2CF9AE}" pid="4" name="_AuthorEmail">
    <vt:lpwstr>tina@dekleva-gregoric.com</vt:lpwstr>
  </property>
  <property fmtid="{D5CDD505-2E9C-101B-9397-08002B2CF9AE}" pid="5" name="_AuthorEmailDisplayName">
    <vt:lpwstr>Tina Gregoric</vt:lpwstr>
  </property>
  <property fmtid="{D5CDD505-2E9C-101B-9397-08002B2CF9AE}" pid="6" name="_ReviewingToolsShownOnce">
    <vt:lpwstr/>
  </property>
</Properties>
</file>