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0" yWindow="0" windowWidth="26300" windowHeight="12430" tabRatio="784"/>
  </bookViews>
  <sheets>
    <sheet name="Rekapitulacija" sheetId="29" r:id="rId1"/>
    <sheet name="Vodovod Tomsiceva odsek Z1-Z3" sheetId="19" r:id="rId2"/>
    <sheet name="Vodovod Tomsiceva odsek R2-R7" sheetId="27" r:id="rId3"/>
    <sheet name="Kanal Tomsiceva odsek R2-R7" sheetId="28" r:id="rId4"/>
  </sheets>
  <definedNames>
    <definedName name="EQS_IzvozVExcel" localSheetId="3">#REF!</definedName>
    <definedName name="EQS_IzvozVExcel" localSheetId="1">#REF!</definedName>
    <definedName name="EQS_IzvozVExcel">#REF!</definedName>
    <definedName name="KRATICEPLOCNIK">#REF!</definedName>
    <definedName name="PodPoglavje_1.1">#REF!</definedName>
    <definedName name="PodPoglavje_1.2">#REF!</definedName>
    <definedName name="PodPoglavje_2.1">#REF!</definedName>
    <definedName name="PodPoglavje_2.2">#REF!</definedName>
    <definedName name="PodPoglavje_2.3">#REF!</definedName>
    <definedName name="PodPoglavje_2.4">#REF!</definedName>
    <definedName name="PodPoglavje_2.5">#REF!</definedName>
    <definedName name="PodPoglavje_2.6">#REF!</definedName>
    <definedName name="PodPoglavje_3.1">#REF!</definedName>
    <definedName name="PodPoglavje_3.2">#REF!</definedName>
    <definedName name="PodPoglavje_3.3">#REF!</definedName>
    <definedName name="PodPoglavje_3.4">#REF!</definedName>
    <definedName name="PodPoglavje_3.5">#REF!</definedName>
    <definedName name="PodPoglavje_4.1">#REF!</definedName>
    <definedName name="PodPoglavje_4.2">#REF!</definedName>
    <definedName name="PodPoglavje_4.3">#REF!</definedName>
    <definedName name="PodPoglavje_4.4">#REF!</definedName>
    <definedName name="PodPoglavje_4.5">#REF!</definedName>
    <definedName name="PodPoglavje_4.6">#REF!</definedName>
    <definedName name="PodPoglavje_5.1">#REF!</definedName>
    <definedName name="PodPoglavje_5.2">#REF!</definedName>
    <definedName name="PodPoglavje_5.3">#REF!</definedName>
    <definedName name="PodPoglavje_5.4">#REF!</definedName>
    <definedName name="PodPoglavje_6.1">#REF!</definedName>
    <definedName name="PodPoglavje_6.2">#REF!</definedName>
    <definedName name="PodPoglavje_6.3">#REF!</definedName>
    <definedName name="PodPoglavje_7.1">#REF!</definedName>
    <definedName name="PodPoglavje_7.2">#REF!</definedName>
    <definedName name="PodPoglavje_7.3">#REF!</definedName>
    <definedName name="Poglavje_1">#REF!</definedName>
    <definedName name="Poglavje_2">#REF!</definedName>
    <definedName name="Poglavje_3">#REF!</definedName>
    <definedName name="Poglavje_4">#REF!</definedName>
    <definedName name="Poglavje_5">#REF!</definedName>
    <definedName name="Poglavje_6">#REF!</definedName>
    <definedName name="Poglavje_7">#REF!</definedName>
    <definedName name="_xlnm.Print_Titles" localSheetId="1">'Vodovod Tomsiceva odsek Z1-Z3'!$4:$5</definedName>
    <definedName name="VRSTASTROSKAHODNIKI">#REF!</definedName>
    <definedName name="Zacetek">#REF!</definedName>
  </definedNames>
  <calcPr calcId="125725"/>
</workbook>
</file>

<file path=xl/calcChain.xml><?xml version="1.0" encoding="utf-8"?>
<calcChain xmlns="http://schemas.openxmlformats.org/spreadsheetml/2006/main">
  <c r="F37" i="28"/>
  <c r="F36"/>
  <c r="F35"/>
  <c r="F34"/>
  <c r="F33"/>
  <c r="F32"/>
  <c r="F31"/>
  <c r="F30"/>
  <c r="F29"/>
  <c r="F28"/>
  <c r="F27"/>
  <c r="F26"/>
  <c r="F25"/>
  <c r="F24"/>
  <c r="F23"/>
  <c r="F22"/>
  <c r="F21"/>
  <c r="F20"/>
  <c r="F19"/>
  <c r="F18"/>
  <c r="F17"/>
  <c r="F16"/>
  <c r="F15"/>
  <c r="F14"/>
  <c r="F13"/>
  <c r="F12"/>
  <c r="F44" i="27"/>
  <c r="F43"/>
  <c r="F42"/>
  <c r="F41"/>
  <c r="F40"/>
  <c r="F39"/>
  <c r="F38"/>
  <c r="F37"/>
  <c r="F36"/>
  <c r="F35"/>
  <c r="F34"/>
  <c r="F33"/>
  <c r="F32"/>
  <c r="F31"/>
  <c r="F30"/>
  <c r="F28"/>
  <c r="F27"/>
  <c r="F26"/>
  <c r="F25"/>
  <c r="F24"/>
  <c r="F23"/>
  <c r="F22"/>
  <c r="F21"/>
  <c r="F20"/>
  <c r="F19"/>
  <c r="F18"/>
  <c r="F17"/>
  <c r="F16"/>
  <c r="F15"/>
  <c r="F14"/>
  <c r="F13"/>
  <c r="F12"/>
  <c r="F11"/>
  <c r="F38" i="28" l="1"/>
  <c r="F27" i="29" s="1"/>
  <c r="F45" i="27"/>
  <c r="F26" i="29" s="1"/>
  <c r="F9" i="19"/>
  <c r="F10"/>
  <c r="F11"/>
  <c r="F12"/>
  <c r="F13"/>
  <c r="F14"/>
  <c r="F15"/>
  <c r="F16"/>
  <c r="F17"/>
  <c r="F19"/>
  <c r="F18" s="1"/>
  <c r="F20"/>
  <c r="F22"/>
  <c r="F23"/>
  <c r="F24"/>
  <c r="F25"/>
  <c r="F26"/>
  <c r="F27"/>
  <c r="F28"/>
  <c r="F29"/>
  <c r="F31"/>
  <c r="F32"/>
  <c r="F33"/>
  <c r="F34"/>
  <c r="F35"/>
  <c r="F36"/>
  <c r="F37"/>
  <c r="F38"/>
  <c r="F40"/>
  <c r="F41"/>
  <c r="F42"/>
  <c r="F43"/>
  <c r="F44"/>
  <c r="F45"/>
  <c r="F46"/>
  <c r="F47"/>
  <c r="F49"/>
  <c r="F50"/>
  <c r="F51"/>
  <c r="F52"/>
  <c r="F53"/>
  <c r="F54"/>
  <c r="F55"/>
  <c r="F56"/>
  <c r="F58"/>
  <c r="F59"/>
  <c r="F60"/>
  <c r="F61"/>
  <c r="F62"/>
  <c r="F63"/>
  <c r="F64"/>
  <c r="F65"/>
  <c r="F67"/>
  <c r="F68"/>
  <c r="F69"/>
  <c r="F70"/>
  <c r="F71"/>
  <c r="F72"/>
  <c r="F73"/>
  <c r="F74"/>
  <c r="F75"/>
  <c r="F76"/>
  <c r="F77"/>
  <c r="F78"/>
  <c r="F79"/>
  <c r="F80"/>
  <c r="F81"/>
  <c r="F82"/>
  <c r="F84"/>
  <c r="F85"/>
  <c r="F86"/>
  <c r="F87"/>
  <c r="F88"/>
  <c r="F89"/>
  <c r="F90"/>
  <c r="F91"/>
  <c r="F93"/>
  <c r="F94"/>
  <c r="F95"/>
  <c r="F96"/>
  <c r="F97"/>
  <c r="F98"/>
  <c r="F99"/>
  <c r="F100"/>
  <c r="F102"/>
  <c r="F103"/>
  <c r="F104"/>
  <c r="F105"/>
  <c r="F106"/>
  <c r="F107"/>
  <c r="F108"/>
  <c r="F109"/>
  <c r="F111"/>
  <c r="F112"/>
  <c r="F113"/>
  <c r="F114"/>
  <c r="F115"/>
  <c r="F116"/>
  <c r="F117"/>
  <c r="F118"/>
  <c r="F119"/>
  <c r="F120"/>
  <c r="F122"/>
  <c r="F123"/>
  <c r="F124"/>
  <c r="F125"/>
  <c r="F126"/>
  <c r="F127"/>
  <c r="F128"/>
  <c r="F129"/>
  <c r="F133"/>
  <c r="F134"/>
  <c r="F135"/>
  <c r="F136"/>
  <c r="F137"/>
  <c r="F138"/>
  <c r="F131" l="1"/>
  <c r="F121"/>
  <c r="F110"/>
  <c r="F101"/>
  <c r="F92"/>
  <c r="F83"/>
  <c r="F66"/>
  <c r="F57"/>
  <c r="F48"/>
  <c r="F39"/>
  <c r="F30"/>
  <c r="F21"/>
  <c r="F8"/>
  <c r="F6" l="1"/>
  <c r="F140" s="1"/>
  <c r="F25" i="29" s="1"/>
  <c r="F28" s="1"/>
  <c r="F30" s="1"/>
  <c r="F31" s="1"/>
  <c r="F32" s="1"/>
</calcChain>
</file>

<file path=xl/sharedStrings.xml><?xml version="1.0" encoding="utf-8"?>
<sst xmlns="http://schemas.openxmlformats.org/spreadsheetml/2006/main" count="568" uniqueCount="325">
  <si>
    <t>Enota</t>
  </si>
  <si>
    <t>Količina</t>
  </si>
  <si>
    <t>m</t>
  </si>
  <si>
    <t>4</t>
  </si>
  <si>
    <t>kom</t>
  </si>
  <si>
    <t>m3</t>
  </si>
  <si>
    <t>1</t>
  </si>
  <si>
    <t>1.1.1</t>
  </si>
  <si>
    <t>1.1.2</t>
  </si>
  <si>
    <t>1.1.3</t>
  </si>
  <si>
    <t>1.2.1</t>
  </si>
  <si>
    <t>1.3.1</t>
  </si>
  <si>
    <t>1.3.2</t>
  </si>
  <si>
    <t>1.3.3</t>
  </si>
  <si>
    <t>1.3.4</t>
  </si>
  <si>
    <t>1.1.4</t>
  </si>
  <si>
    <t>1.4.1</t>
  </si>
  <si>
    <t>1.4.2</t>
  </si>
  <si>
    <t>1.3.5</t>
  </si>
  <si>
    <t>1.5.1</t>
  </si>
  <si>
    <t>1.5.2</t>
  </si>
  <si>
    <t>1.5.3</t>
  </si>
  <si>
    <t>1.5.4</t>
  </si>
  <si>
    <t>1.6.1</t>
  </si>
  <si>
    <t>1.6.2</t>
  </si>
  <si>
    <t>1.7.1</t>
  </si>
  <si>
    <t>1.7.2</t>
  </si>
  <si>
    <t>ur</t>
  </si>
  <si>
    <t>1.6.3</t>
  </si>
  <si>
    <t>1.3.6</t>
  </si>
  <si>
    <t>1.6.4</t>
  </si>
  <si>
    <t>1.7.3</t>
  </si>
  <si>
    <t>1.7.4</t>
  </si>
  <si>
    <t>1.7.5</t>
  </si>
  <si>
    <t>1.8.1</t>
  </si>
  <si>
    <t>1.8.2</t>
  </si>
  <si>
    <t>1.5.5</t>
  </si>
  <si>
    <t>1.5.6</t>
  </si>
  <si>
    <t>1.6.5</t>
  </si>
  <si>
    <t>kpl</t>
  </si>
  <si>
    <t>Cena po enoti</t>
  </si>
  <si>
    <t>Vrednost</t>
  </si>
  <si>
    <t>Sekundarno vodovodno omrežje v Tomšičevi ulici</t>
  </si>
  <si>
    <t>V1</t>
  </si>
  <si>
    <t>spojka univerzalna  DN 100  (1/1)</t>
  </si>
  <si>
    <t>spojka univerzalna  DN 100  (2/2)</t>
  </si>
  <si>
    <t>spojka univerzalna DN 80  (1/1)</t>
  </si>
  <si>
    <t>spojka univerzalna DN 80  (2/2)</t>
  </si>
  <si>
    <t>Q kos DN 100 - 45˚</t>
  </si>
  <si>
    <t>Q kos DN  80 - 45˚</t>
  </si>
  <si>
    <t>končnik varilni DN 100</t>
  </si>
  <si>
    <t>obojka varilna DN 110</t>
  </si>
  <si>
    <t>V2</t>
  </si>
  <si>
    <t>V3</t>
  </si>
  <si>
    <t xml:space="preserve">PH DN 80/1085 s cestno kapo, podložno ploščo, drenažnim elementom ter označevalno tablo - komplet (sidro poc. za pritrditev stebra, stebriček poc. Ø48 mm, označevalna tabla PVC) </t>
  </si>
  <si>
    <t>PE spojka varilna DN 100</t>
  </si>
  <si>
    <t>V4</t>
  </si>
  <si>
    <t>V5</t>
  </si>
  <si>
    <t>cev NL DN 200</t>
  </si>
  <si>
    <t>m'</t>
  </si>
  <si>
    <t>opozorilni trak</t>
  </si>
  <si>
    <t>spojka univerzalna za salonit DN 200  (1/1)</t>
  </si>
  <si>
    <t>E kos DN 200</t>
  </si>
  <si>
    <t>V6</t>
  </si>
  <si>
    <t>spojka univerzalna DN 50  (1/1)</t>
  </si>
  <si>
    <t>spojka univerzalna DN 50  (2/2)</t>
  </si>
  <si>
    <t>spojka varilna bajonetna DN 100</t>
  </si>
  <si>
    <t>V7</t>
  </si>
  <si>
    <t>V8</t>
  </si>
  <si>
    <t>Q kos DN 80 - 45˚</t>
  </si>
  <si>
    <t>V9</t>
  </si>
  <si>
    <t>V10</t>
  </si>
  <si>
    <t>X kos DN 80</t>
  </si>
  <si>
    <t>V11</t>
  </si>
  <si>
    <t>V12</t>
  </si>
  <si>
    <t>cev PE 100 PN 16 Ø110 RC PROTECT SDR 11</t>
  </si>
  <si>
    <t>cev PE 100 PN 16 Ø90 RC PROTECT SDR 11</t>
  </si>
  <si>
    <t>X kos DN 100</t>
  </si>
  <si>
    <t>2.</t>
  </si>
  <si>
    <t>Geodetski posnetek in prenos geodetskega načrta v okolje operativnega katastra infrastrukture upravljavca Vodovod sistema B</t>
  </si>
  <si>
    <t>Izpiranje, tlačni preizkus, pregled, vzorčenje in poročilo</t>
  </si>
  <si>
    <t>Zakoličbe objektov</t>
  </si>
  <si>
    <t>Nadzor upravljavca omrežja (inženir)</t>
  </si>
  <si>
    <t>Izdelava in predaja tehnične dokumentacije</t>
  </si>
  <si>
    <t>Prevezave obstoječih hišnih priključkov pred prevezavo vodovoda. Izvede upravljavec vodovoda.</t>
  </si>
  <si>
    <t>Montažna dela - vodovod</t>
  </si>
  <si>
    <t>Vodovod - splošna dela</t>
  </si>
  <si>
    <t>1.1.5</t>
  </si>
  <si>
    <t>1.1.6</t>
  </si>
  <si>
    <t>1.1.7</t>
  </si>
  <si>
    <t>1.1.8</t>
  </si>
  <si>
    <t>Cevi, fazonski kosi,spojni in vezni elementi</t>
  </si>
  <si>
    <t>1.3.7</t>
  </si>
  <si>
    <t>1.4.3</t>
  </si>
  <si>
    <t>1.4.4</t>
  </si>
  <si>
    <t>1.4.5</t>
  </si>
  <si>
    <t>1.4.6</t>
  </si>
  <si>
    <t>1.4.7</t>
  </si>
  <si>
    <t>1.5.7</t>
  </si>
  <si>
    <t>1.6.6</t>
  </si>
  <si>
    <t>1.6.7</t>
  </si>
  <si>
    <t>1.7.6</t>
  </si>
  <si>
    <t>1.7.7</t>
  </si>
  <si>
    <t>1.8.3</t>
  </si>
  <si>
    <t>1.8.4</t>
  </si>
  <si>
    <t>1.8.5</t>
  </si>
  <si>
    <t>1.8.6</t>
  </si>
  <si>
    <t>1.8.7</t>
  </si>
  <si>
    <t>1.8.8</t>
  </si>
  <si>
    <t>1.8.9</t>
  </si>
  <si>
    <t>1.8.10</t>
  </si>
  <si>
    <t>1.8.11</t>
  </si>
  <si>
    <t>1.8.12</t>
  </si>
  <si>
    <t>1.8.13</t>
  </si>
  <si>
    <t>1.8.14</t>
  </si>
  <si>
    <t>1.8.15</t>
  </si>
  <si>
    <t>1.9.1</t>
  </si>
  <si>
    <t>1.9.2</t>
  </si>
  <si>
    <t>1.9.3</t>
  </si>
  <si>
    <t>1.9.4</t>
  </si>
  <si>
    <t>1.9.5</t>
  </si>
  <si>
    <t>1.9.6</t>
  </si>
  <si>
    <t>1.9.7</t>
  </si>
  <si>
    <t>1.10.1</t>
  </si>
  <si>
    <t>1.10.2</t>
  </si>
  <si>
    <t>1.10.3</t>
  </si>
  <si>
    <t>1.10.4</t>
  </si>
  <si>
    <t>1.10.5</t>
  </si>
  <si>
    <t>1.10.6</t>
  </si>
  <si>
    <t>1.10.7</t>
  </si>
  <si>
    <t>1.11.1</t>
  </si>
  <si>
    <t>1.11.2</t>
  </si>
  <si>
    <t>1.11.3</t>
  </si>
  <si>
    <t>1.11.4</t>
  </si>
  <si>
    <t>1.11.5</t>
  </si>
  <si>
    <t>1.11.6</t>
  </si>
  <si>
    <t>1.11.7</t>
  </si>
  <si>
    <t>1.12.1</t>
  </si>
  <si>
    <t>1.12.2</t>
  </si>
  <si>
    <t>1.12.3</t>
  </si>
  <si>
    <t>1.12.4</t>
  </si>
  <si>
    <t>1.12.5</t>
  </si>
  <si>
    <t>1.12.6</t>
  </si>
  <si>
    <t>1.12.7</t>
  </si>
  <si>
    <t>1.12.8</t>
  </si>
  <si>
    <t>1.12.9</t>
  </si>
  <si>
    <t>1.13.1</t>
  </si>
  <si>
    <t>1.13.2</t>
  </si>
  <si>
    <t>1.13.5</t>
  </si>
  <si>
    <t>1.13.7</t>
  </si>
  <si>
    <t>1.13.8</t>
  </si>
  <si>
    <t>1.13.9</t>
  </si>
  <si>
    <t>1.13.11</t>
  </si>
  <si>
    <t>1.13.12</t>
  </si>
  <si>
    <t>2.1</t>
  </si>
  <si>
    <t>2.2</t>
  </si>
  <si>
    <t>2.3</t>
  </si>
  <si>
    <t>2.4</t>
  </si>
  <si>
    <t>2.5</t>
  </si>
  <si>
    <t>2.6</t>
  </si>
  <si>
    <t>kos</t>
  </si>
  <si>
    <t>m2</t>
  </si>
  <si>
    <t>Pobrizg stika na obstoječem asfaltu z bitumensko emulzijo</t>
  </si>
  <si>
    <t>pav</t>
  </si>
  <si>
    <t>SKUPAJ</t>
  </si>
  <si>
    <t>VODOVOD</t>
  </si>
  <si>
    <t>Rezanje asfalta v debelini do 10 cm</t>
  </si>
  <si>
    <t>POPIS DEL S PREDIZMERAMI</t>
  </si>
  <si>
    <t>Investitor:</t>
  </si>
  <si>
    <t>Mestna občina Murska Sobota, Kardoševa 2, 9000 Murska Sobota</t>
  </si>
  <si>
    <t>Objekt:</t>
  </si>
  <si>
    <t>PZI</t>
  </si>
  <si>
    <t>ML0123</t>
  </si>
  <si>
    <t>6.</t>
  </si>
  <si>
    <t>Zap. Št.</t>
  </si>
  <si>
    <t>Tekst</t>
  </si>
  <si>
    <t>6.1</t>
  </si>
  <si>
    <t>Obnova in zavarovanje zakoličbe osi vodovoda - obvezno v dogovoru z upravljavcem</t>
  </si>
  <si>
    <t>6.2</t>
  </si>
  <si>
    <t>Izkopi za kanale vodovoda globine 1,0 do 1,5 m v lahki zemljini z odvozom na stalno deponijo</t>
  </si>
  <si>
    <t>6.3</t>
  </si>
  <si>
    <t>Ročni izkop za kanale vodovoda globine 1,0 do 1,5 m v lahki zemljini na območju obst. vodovoda</t>
  </si>
  <si>
    <t>6.4</t>
  </si>
  <si>
    <t>Planum naravnih temeljnih tal v lahki zemljini</t>
  </si>
  <si>
    <t>6.5</t>
  </si>
  <si>
    <t>Dobava in planiranje peska na dno jarka v debelini 10 cm</t>
  </si>
  <si>
    <t>6.6</t>
  </si>
  <si>
    <t>Zasip cevi s peskom in 10 cm nad temenom</t>
  </si>
  <si>
    <t>6.7</t>
  </si>
  <si>
    <t>Dobava in zasip vodovoda z gramozom in komprimiranje po plasteh</t>
  </si>
  <si>
    <t>6.8</t>
  </si>
  <si>
    <t>Zasip vodovoda s tamponom na vrhu - 40 cm  s komprimiranjem po plasteh na Me=80 Mpa.</t>
  </si>
  <si>
    <t>6.9</t>
  </si>
  <si>
    <t>6.10</t>
  </si>
  <si>
    <t>Rušenje obstoječe asfaltne konstrukcije na cestišču v deb. 5 + 3 cm do 10 + 4 cm, odvoz na stalno deponijo ali drobljenje in vgradnja na licu mesta v spodnje plasti - pri komunalnih vodih</t>
  </si>
  <si>
    <t>6.11</t>
  </si>
  <si>
    <t>6.12</t>
  </si>
  <si>
    <t>Pobrizg očiščenega asfalta z bitumensko emulzijo 0,5 kg/m2 - pri dvoslojnih asfaltih</t>
  </si>
  <si>
    <t>6.13</t>
  </si>
  <si>
    <t>Izdelava nosilne plasti bituminizirane zmesi AC 16 base B 50/70 A3 v debelini 5 cm</t>
  </si>
  <si>
    <t>6.14</t>
  </si>
  <si>
    <t>Izdelava obrabne in zaporne plasti bituminizirane zmesi AC 8 surf B 50/70 A3 v debelini 3,0 cm - cesta</t>
  </si>
  <si>
    <t>6.15</t>
  </si>
  <si>
    <t>Izdelava obrabne in zaporne plasti bituminizirane zmesi AC 8 surf B 50/70 A5 v debelini 5 cm - hodniki</t>
  </si>
  <si>
    <t>6.16</t>
  </si>
  <si>
    <t>6.17</t>
  </si>
  <si>
    <t>6.18</t>
  </si>
  <si>
    <t>Dobava, transport in montaža čepa na PE d32</t>
  </si>
  <si>
    <t>Dobava, transport in montaža NL fazonskih kosov s spojnim in tesnilnim materialom za brezvijačno spajanje (npr. sistem Hawle BAIO ali podoben), PN16 - za spodnje postavke.</t>
  </si>
  <si>
    <t/>
  </si>
  <si>
    <t>6.19</t>
  </si>
  <si>
    <t>6.20</t>
  </si>
  <si>
    <t>6.21</t>
  </si>
  <si>
    <t>Komplet teleskopski podaljškek za ventil za hišne priključke in cestna kapa DN90, dolžina 1000-1500 mm</t>
  </si>
  <si>
    <t>6.22</t>
  </si>
  <si>
    <t>Komplet teleskopski podaljškek za ventil in cestna kapa DN90, dolžina 1000-1500 mm</t>
  </si>
  <si>
    <t>6.23</t>
  </si>
  <si>
    <t>6.24</t>
  </si>
  <si>
    <t>6.25</t>
  </si>
  <si>
    <t>6.26</t>
  </si>
  <si>
    <t>univer. spoj. DN 100 (NL - PEHD)</t>
  </si>
  <si>
    <t>6.27</t>
  </si>
  <si>
    <t>6.28</t>
  </si>
  <si>
    <t>6.29</t>
  </si>
  <si>
    <t>Izpiranje odseka obstoječega vodovoda, kje je bil priklop oz. zamnejava cevi</t>
  </si>
  <si>
    <t>6.30</t>
  </si>
  <si>
    <t>Tlačni preizkus vodovoda, kloriranje in preizkus izdatnosti (hidrantov).</t>
  </si>
  <si>
    <t>6.31</t>
  </si>
  <si>
    <t>Položitev opozorilnega traku "VODOVOD", min. 30 cm nad temenom cevi ali armature</t>
  </si>
  <si>
    <t xml:space="preserve">                                  .</t>
  </si>
  <si>
    <t xml:space="preserve">Vsota:  </t>
  </si>
  <si>
    <t>7.</t>
  </si>
  <si>
    <t>KOMUNALNA KANALIZACIJA</t>
  </si>
  <si>
    <t>7.1</t>
  </si>
  <si>
    <t>Obnova in zavarovanje zakoličbe osi kanalizacije (primar)</t>
  </si>
  <si>
    <t>7.2</t>
  </si>
  <si>
    <t>Izkopi za kanale kanalizacij globine do 1,0 m v lahki zemljini - odvoz na stalno deponijo</t>
  </si>
  <si>
    <t>7.3</t>
  </si>
  <si>
    <t>7.4</t>
  </si>
  <si>
    <t>Dobava in zasip kanalizacije z gramozom in komprimiranjem po plasteh - do tampona.</t>
  </si>
  <si>
    <t>7.5</t>
  </si>
  <si>
    <t>Dobava in zasip kanalizacije s tamponom na vrhu (30 cm) s komprimiranjem do Me=60 MPa.</t>
  </si>
  <si>
    <t>7.6</t>
  </si>
  <si>
    <t>Dobava in zasip kanalizacijskih jaškov s tamponom na vrhu (40 cm) s komprimiranjem do Me=80 MPa.</t>
  </si>
  <si>
    <t>7.7</t>
  </si>
  <si>
    <t>7.8</t>
  </si>
  <si>
    <t>7.9</t>
  </si>
  <si>
    <t>7.10</t>
  </si>
  <si>
    <t>7.11</t>
  </si>
  <si>
    <t>7.12</t>
  </si>
  <si>
    <t>7.13</t>
  </si>
  <si>
    <t>7.14</t>
  </si>
  <si>
    <t>Izdelava kanalizacije iz PVC cevi (SN-4), DN 160, vgrajenih na planumu izkopa</t>
  </si>
  <si>
    <t>7.15</t>
  </si>
  <si>
    <t>Izdelava kanalizacije iz PVC cevi (SN-4), DN 200, vgrajenih na planumu izkopa</t>
  </si>
  <si>
    <t>7.16</t>
  </si>
  <si>
    <t>Izdelava kanalizacije iz PVC cevi (SN-4), DN 250, vgrajenih na planumu izkopa</t>
  </si>
  <si>
    <t>7.17</t>
  </si>
  <si>
    <t>Obbetoniranje PVC cevi DN 160, 0.08 m3/m1 (do 1m globine pod voziščem)</t>
  </si>
  <si>
    <t>7.18</t>
  </si>
  <si>
    <t>Obbetoniranje PVC cevi DN 250, 0.20 m3/m1</t>
  </si>
  <si>
    <t>7.19</t>
  </si>
  <si>
    <t>Izdelava jaška iz PE ali PVC, krožnega prereza DN625 cm, globine od 1 do 1,5 m - priključni jašek (korito DN160)</t>
  </si>
  <si>
    <t>7.20</t>
  </si>
  <si>
    <t>Izdelava jaška iz PE ali PVC, krožnega prereza DN625 cm, globine od 1 do 1,5 m</t>
  </si>
  <si>
    <t>7.21</t>
  </si>
  <si>
    <t>Izdelava jaška iz PE ali PVC, krožnega prereza DN800 cm, globine od 1 do 2 m (korito DN250).</t>
  </si>
  <si>
    <t>7.22</t>
  </si>
  <si>
    <t>Izdelava pokrova iz litega železa za 25 Mp tip B, φ600 mm</t>
  </si>
  <si>
    <t>7.23</t>
  </si>
  <si>
    <t>Izdelava pokrova iz litega železa za 25 Mp tip C, φ600 mm</t>
  </si>
  <si>
    <t>7.24</t>
  </si>
  <si>
    <t>Izdelava pokrova iz litega železa za 25 in 40 Mp tip D, 600x600 mm z AB vencem</t>
  </si>
  <si>
    <t>7.25</t>
  </si>
  <si>
    <t>Končni test tesnosti cevi  z izdajo poročila</t>
  </si>
  <si>
    <t>7.26</t>
  </si>
  <si>
    <t>Končni test tesnosti jaškov z izdajo poročila</t>
  </si>
  <si>
    <t>Nadaljevanje izgradnje sekundarnega vodovodnega v Tomšičevi ulici</t>
  </si>
  <si>
    <t>Nadaljevanje izgradnje sekundarnega kanalizacijskega omrežja v Tomšičevi ulici</t>
  </si>
  <si>
    <t>NAROČNIK:</t>
  </si>
  <si>
    <t>MESTNA OBČINA MURSKA SOBOTA</t>
  </si>
  <si>
    <t>PONUDNIK:</t>
  </si>
  <si>
    <t>PONUDBA ŠT.: ……………..</t>
  </si>
  <si>
    <t>OBJEKT:</t>
  </si>
  <si>
    <t>REKAPITULACIJA</t>
  </si>
  <si>
    <t>I.</t>
  </si>
  <si>
    <t>II.</t>
  </si>
  <si>
    <t>POPUST</t>
  </si>
  <si>
    <t>SKUPAJ S POPUSTOM</t>
  </si>
  <si>
    <t>V / na</t>
  </si>
  <si>
    <t>Žig</t>
  </si>
  <si>
    <t>Podpis</t>
  </si>
  <si>
    <t>Dne:</t>
  </si>
  <si>
    <t>III.</t>
  </si>
  <si>
    <t>REKONSTRUKCIJA VODOVODNEGA IN KANALIZACIJSKEGA OMREŽJA V TOMŠIČEVI ULICI</t>
  </si>
  <si>
    <t xml:space="preserve">KANALIZACJSKO OMREŽJE - ODSEK R2 DO R7 </t>
  </si>
  <si>
    <t xml:space="preserve">VODOVODNO OMREŽJE - ODSEK R2 DO R7 </t>
  </si>
  <si>
    <r>
      <t xml:space="preserve">VODOVODNO OMREŽJE - ODSEK Z1 DO Z3 
</t>
    </r>
    <r>
      <rPr>
        <sz val="10.5"/>
        <color theme="1"/>
        <rFont val="Calibri"/>
        <family val="2"/>
        <scheme val="minor"/>
      </rPr>
      <t>(opomba: sočasno z rekonstrukcijo pločnika in drevoreda)</t>
    </r>
  </si>
  <si>
    <t>Vodovod - Skupaj</t>
  </si>
  <si>
    <t>IV.</t>
  </si>
  <si>
    <t>NEPREDVIDENA DELA</t>
  </si>
  <si>
    <t>Navrtalni oklep Ø110 - 2'' z vrtljivim kolenom, vgradno garnituro, cestno kapo in podložno ploščo</t>
  </si>
  <si>
    <t>F kos bajonetni DN 80</t>
  </si>
  <si>
    <t>FFR kos DN 80 - 50</t>
  </si>
  <si>
    <t>Bajonetni T kos DN 100 - 80</t>
  </si>
  <si>
    <t>F kos DN 80 bajonetni</t>
  </si>
  <si>
    <t>Bajonetni križni T kos DN 100 - 100</t>
  </si>
  <si>
    <t>Bajonetni zasun (bajonet - obojka) DN 100</t>
  </si>
  <si>
    <t>Bajonetni zasun (bajonet - obojka) DN 80</t>
  </si>
  <si>
    <t>Podaljšek bajonetni DN 80 (bajonet/bajonet)</t>
  </si>
  <si>
    <t>FF kos 80 x 300 vrtljiva prirobnica</t>
  </si>
  <si>
    <t>tesnilo mrdprirobnično DN 100</t>
  </si>
  <si>
    <t>vijaki M16 x 70 + matice, inoks</t>
  </si>
  <si>
    <t>Dobava, transport in polaganje cevi iz PE 100 PN 16 Ø110 RC PROTECT SDR 11 z vsem spojnim in veznim materialom</t>
  </si>
  <si>
    <t>Bajonetni T kos z zasunom DN 100/80</t>
  </si>
  <si>
    <t>Bajonetni T kos s 3x zasunom DN100/100</t>
  </si>
  <si>
    <t>Navrtni ventil z zasunom za cev NL DN100 /1''</t>
  </si>
  <si>
    <t>Vrtljivo koleno 90° od navrtnega ventila do PE d32</t>
  </si>
  <si>
    <t>Bajonetni lok 45° kos DN 100 (bajonet/obojka)</t>
  </si>
  <si>
    <t>Bajonetni lok 45° kos DN 100 (obojka/obojka)</t>
  </si>
  <si>
    <t>Čep bajonetni končni DN100/1"</t>
  </si>
  <si>
    <t>N kos DN80/80 bajonetni (obojka/obojka)</t>
  </si>
  <si>
    <t>Dobava, transport in polaganje cevi iz nodularne litine (razred C64) DN 100, sidrni razstavljivi spoj</t>
  </si>
  <si>
    <t>Bajonetni T kos DN 100 - 80 z integriranim zasunom, vgradno garnituro, cestno kapo in podložno ploščo</t>
  </si>
  <si>
    <t>N kos bajonetni (obojka-prirobnica) DN 80</t>
  </si>
</sst>
</file>

<file path=xl/styles.xml><?xml version="1.0" encoding="utf-8"?>
<styleSheet xmlns="http://schemas.openxmlformats.org/spreadsheetml/2006/main">
  <numFmts count="9">
    <numFmt numFmtId="44" formatCode="_-* #,##0.00\ &quot;€&quot;_-;\-* #,##0.00\ &quot;€&quot;_-;_-* &quot;-&quot;??\ &quot;€&quot;_-;_-@_-"/>
    <numFmt numFmtId="164" formatCode="_-* #,##0.00\ &quot;SIT&quot;_-;\-* #,##0.00\ &quot;SIT&quot;_-;_-* &quot;-&quot;??\ &quot;SIT&quot;_-;_-@_-"/>
    <numFmt numFmtId="165" formatCode="_-* #,##0.00\ &quot;DM&quot;_-;\-* #,##0.00\ &quot;DM&quot;_-;_-* &quot;-&quot;??\ &quot;DM&quot;_-;_-@_-"/>
    <numFmt numFmtId="166" formatCode="#,##0.00\ &quot;€&quot;"/>
    <numFmt numFmtId="167" formatCode="_-* #,##0.00\ [$€-1]_-;\-* #,##0.00\ [$€-1]_-;_-* &quot;-&quot;??\ [$€-1]_-;_-@_-"/>
    <numFmt numFmtId="168" formatCode="_-* #,##0.00\ &quot;€&quot;_-;\-* #,##0.00\ &quot;€&quot;_-;_-* &quot;&quot;??"/>
    <numFmt numFmtId="169" formatCode="mmmm\ yyyy"/>
    <numFmt numFmtId="170" formatCode="dd/mmm"/>
    <numFmt numFmtId="171" formatCode="#,##0.00&quot; €&quot;"/>
  </numFmts>
  <fonts count="47">
    <font>
      <sz val="10"/>
      <name val="Arial CE"/>
    </font>
    <font>
      <sz val="10"/>
      <name val="Arial CE"/>
    </font>
    <font>
      <sz val="10"/>
      <name val="Arial CE"/>
      <family val="2"/>
      <charset val="238"/>
    </font>
    <font>
      <sz val="10"/>
      <name val="Arial"/>
      <family val="2"/>
      <charset val="238"/>
    </font>
    <font>
      <sz val="10"/>
      <name val="Arial CE"/>
      <charset val="238"/>
    </font>
    <font>
      <sz val="8"/>
      <color indexed="8"/>
      <name val="Tahoma"/>
      <family val="2"/>
      <charset val="238"/>
    </font>
    <font>
      <b/>
      <sz val="11"/>
      <name val="Arial"/>
      <family val="2"/>
      <charset val="238"/>
    </font>
    <font>
      <b/>
      <sz val="12"/>
      <name val="Arial"/>
      <family val="2"/>
      <charset val="238"/>
    </font>
    <font>
      <sz val="10"/>
      <name val="MS Sans Serif"/>
      <family val="2"/>
      <charset val="238"/>
    </font>
    <font>
      <u/>
      <sz val="10"/>
      <color indexed="12"/>
      <name val="MS Sans Serif"/>
      <family val="2"/>
      <charset val="238"/>
    </font>
    <font>
      <sz val="10"/>
      <color indexed="8"/>
      <name val="Arial"/>
      <family val="2"/>
      <charset val="238"/>
    </font>
    <font>
      <b/>
      <sz val="12"/>
      <color indexed="8"/>
      <name val="Arial"/>
      <family val="2"/>
      <charset val="238"/>
    </font>
    <font>
      <sz val="10"/>
      <color indexed="8"/>
      <name val="MS Sans Serif"/>
      <family val="2"/>
    </font>
    <font>
      <sz val="10"/>
      <color indexed="8"/>
      <name val="MS Sans Serif"/>
      <family val="2"/>
      <charset val="238"/>
    </font>
    <font>
      <sz val="11"/>
      <name val="Times New Roman CE"/>
      <charset val="238"/>
    </font>
    <font>
      <sz val="11"/>
      <color theme="1"/>
      <name val="Calibri"/>
      <family val="2"/>
      <charset val="238"/>
      <scheme val="minor"/>
    </font>
    <font>
      <sz val="10"/>
      <color rgb="FFFF0000"/>
      <name val="Arial"/>
      <family val="2"/>
      <charset val="238"/>
    </font>
    <font>
      <sz val="8"/>
      <color rgb="FFFF0000"/>
      <name val="Arial"/>
      <family val="2"/>
      <charset val="238"/>
    </font>
    <font>
      <sz val="9"/>
      <color rgb="FFFF0000"/>
      <name val="Arial"/>
      <family val="2"/>
      <charset val="238"/>
    </font>
    <font>
      <b/>
      <sz val="11"/>
      <color rgb="FFFF0000"/>
      <name val="Arial"/>
      <family val="2"/>
      <charset val="238"/>
    </font>
    <font>
      <sz val="11"/>
      <color rgb="FFFF0000"/>
      <name val="Arial"/>
      <family val="2"/>
      <charset val="238"/>
    </font>
    <font>
      <b/>
      <sz val="10"/>
      <color rgb="FFFF0000"/>
      <name val="Arial"/>
      <family val="2"/>
      <charset val="238"/>
    </font>
    <font>
      <b/>
      <sz val="12"/>
      <color rgb="FFFF0000"/>
      <name val="Arial"/>
      <family val="2"/>
      <charset val="238"/>
    </font>
    <font>
      <sz val="9"/>
      <color theme="1"/>
      <name val="Arial"/>
      <family val="2"/>
      <charset val="238"/>
    </font>
    <font>
      <b/>
      <sz val="10"/>
      <color theme="1"/>
      <name val="Arial"/>
      <family val="2"/>
      <charset val="238"/>
    </font>
    <font>
      <b/>
      <sz val="11"/>
      <color theme="1"/>
      <name val="Arial"/>
      <family val="2"/>
      <charset val="238"/>
    </font>
    <font>
      <b/>
      <sz val="12"/>
      <color theme="1"/>
      <name val="Arial"/>
      <family val="2"/>
      <charset val="238"/>
    </font>
    <font>
      <sz val="12"/>
      <color rgb="FFFF0000"/>
      <name val="Arial"/>
      <family val="2"/>
      <charset val="238"/>
    </font>
    <font>
      <b/>
      <sz val="14"/>
      <name val="Swis721 BT"/>
      <family val="2"/>
      <charset val="238"/>
    </font>
    <font>
      <sz val="10"/>
      <name val="Swis721 BT"/>
      <family val="2"/>
      <charset val="238"/>
    </font>
    <font>
      <sz val="8"/>
      <name val="Swis721 BT"/>
      <family val="2"/>
      <charset val="238"/>
    </font>
    <font>
      <b/>
      <sz val="10"/>
      <name val="Swis721 BT"/>
      <family val="2"/>
    </font>
    <font>
      <b/>
      <sz val="9"/>
      <name val="Swis721 BT"/>
      <family val="2"/>
    </font>
    <font>
      <sz val="9"/>
      <name val="Swis721 BT"/>
      <family val="2"/>
      <charset val="238"/>
    </font>
    <font>
      <sz val="10"/>
      <name val="Swis721 BT"/>
      <family val="2"/>
    </font>
    <font>
      <b/>
      <sz val="12"/>
      <name val="Swis721 BT"/>
      <family val="2"/>
      <charset val="1"/>
    </font>
    <font>
      <sz val="10"/>
      <name val="Swis721 BT"/>
      <family val="2"/>
      <charset val="1"/>
    </font>
    <font>
      <b/>
      <sz val="8"/>
      <name val="Swis721 BT"/>
      <family val="2"/>
      <charset val="1"/>
    </font>
    <font>
      <sz val="9"/>
      <name val="Swis721 BT"/>
      <family val="2"/>
      <charset val="1"/>
    </font>
    <font>
      <b/>
      <sz val="9"/>
      <name val="Swis721 BT"/>
      <family val="2"/>
      <charset val="1"/>
    </font>
    <font>
      <b/>
      <sz val="10"/>
      <name val="Swis721 BT"/>
      <family val="2"/>
      <charset val="238"/>
    </font>
    <font>
      <sz val="10"/>
      <name val="Times New Roman CE"/>
      <family val="1"/>
      <charset val="238"/>
    </font>
    <font>
      <sz val="10.5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b/>
      <sz val="10.5"/>
      <color theme="1"/>
      <name val="Calibri"/>
      <family val="2"/>
      <scheme val="minor"/>
    </font>
    <font>
      <b/>
      <sz val="11"/>
      <color indexed="8"/>
      <name val="Arial"/>
      <family val="2"/>
      <charset val="238"/>
    </font>
  </fonts>
  <fills count="5">
    <fill>
      <patternFill patternType="none"/>
    </fill>
    <fill>
      <patternFill patternType="gray125"/>
    </fill>
    <fill>
      <patternFill patternType="solid">
        <fgColor indexed="9"/>
      </patternFill>
    </fill>
    <fill>
      <patternFill patternType="solid">
        <fgColor rgb="FFFFFFCC"/>
        <bgColor indexed="64"/>
      </patternFill>
    </fill>
    <fill>
      <patternFill patternType="solid">
        <fgColor theme="0" tint="-0.14999847407452621"/>
        <bgColor indexed="64"/>
      </patternFill>
    </fill>
  </fills>
  <borders count="2">
    <border>
      <left/>
      <right/>
      <top/>
      <bottom/>
      <diagonal/>
    </border>
    <border>
      <left/>
      <right/>
      <top style="hair">
        <color indexed="8"/>
      </top>
      <bottom style="hair">
        <color indexed="8"/>
      </bottom>
      <diagonal/>
    </border>
  </borders>
  <cellStyleXfs count="36">
    <xf numFmtId="0" fontId="0" fillId="0" borderId="0"/>
    <xf numFmtId="166" fontId="3" fillId="0" borderId="0" applyFont="0" applyFill="0" applyBorder="0" applyAlignment="0" applyProtection="0"/>
    <xf numFmtId="0" fontId="9" fillId="0" borderId="0" applyNumberFormat="0" applyFill="0" applyBorder="0" applyAlignment="0" applyProtection="0"/>
    <xf numFmtId="0" fontId="15" fillId="0" borderId="0"/>
    <xf numFmtId="0" fontId="3" fillId="0" borderId="0"/>
    <xf numFmtId="0" fontId="13" fillId="0" borderId="0"/>
    <xf numFmtId="0" fontId="4" fillId="0" borderId="0"/>
    <xf numFmtId="0" fontId="4" fillId="0" borderId="0"/>
    <xf numFmtId="0" fontId="15" fillId="0" borderId="0"/>
    <xf numFmtId="0" fontId="13" fillId="0" borderId="0"/>
    <xf numFmtId="0" fontId="3" fillId="0" borderId="0"/>
    <xf numFmtId="0" fontId="15" fillId="0" borderId="0"/>
    <xf numFmtId="0" fontId="3" fillId="0" borderId="0"/>
    <xf numFmtId="0" fontId="3" fillId="0" borderId="0"/>
    <xf numFmtId="0" fontId="3" fillId="0" borderId="0"/>
    <xf numFmtId="0" fontId="13" fillId="0" borderId="0"/>
    <xf numFmtId="0" fontId="13" fillId="0" borderId="0"/>
    <xf numFmtId="0" fontId="8" fillId="0" borderId="0"/>
    <xf numFmtId="0" fontId="13" fillId="0" borderId="0"/>
    <xf numFmtId="0" fontId="12" fillId="0" borderId="0"/>
    <xf numFmtId="0" fontId="3" fillId="0" borderId="0"/>
    <xf numFmtId="0" fontId="3" fillId="0" borderId="0"/>
    <xf numFmtId="0" fontId="12" fillId="0" borderId="0"/>
    <xf numFmtId="0" fontId="3" fillId="0" borderId="0" applyFill="0" applyBorder="0"/>
    <xf numFmtId="0" fontId="3" fillId="0" borderId="0"/>
    <xf numFmtId="9" fontId="13" fillId="0" borderId="0" applyFont="0" applyFill="0" applyBorder="0" applyAlignment="0" applyProtection="0"/>
    <xf numFmtId="9" fontId="13" fillId="0" borderId="0" applyFont="0" applyFill="0" applyBorder="0" applyAlignment="0" applyProtection="0"/>
    <xf numFmtId="0" fontId="5" fillId="2" borderId="0">
      <alignment horizontal="right" vertical="top"/>
    </xf>
    <xf numFmtId="0" fontId="5" fillId="2" borderId="0">
      <alignment horizontal="left" vertical="top"/>
    </xf>
    <xf numFmtId="0" fontId="2" fillId="0" borderId="0"/>
    <xf numFmtId="0" fontId="4" fillId="0" borderId="0"/>
    <xf numFmtId="165" fontId="1" fillId="0" borderId="0" applyFont="0" applyFill="0" applyBorder="0" applyAlignment="0" applyProtection="0"/>
    <xf numFmtId="164" fontId="15" fillId="0" borderId="0" applyFont="0" applyFill="0" applyBorder="0" applyAlignment="0" applyProtection="0"/>
    <xf numFmtId="164" fontId="4" fillId="0" borderId="0" applyFont="0" applyFill="0" applyBorder="0" applyAlignment="0" applyProtection="0"/>
    <xf numFmtId="0" fontId="14" fillId="0" borderId="0" applyFont="0" applyFill="0" applyBorder="0" applyAlignment="0" applyProtection="0"/>
    <xf numFmtId="9" fontId="1" fillId="0" borderId="0" applyFont="0" applyFill="0" applyBorder="0" applyAlignment="0" applyProtection="0"/>
  </cellStyleXfs>
  <cellXfs count="113">
    <xf numFmtId="0" fontId="0" fillId="0" borderId="0" xfId="0"/>
    <xf numFmtId="49" fontId="16" fillId="0" borderId="0" xfId="0" applyNumberFormat="1" applyFont="1" applyFill="1" applyBorder="1" applyAlignment="1">
      <alignment horizontal="left" vertical="top"/>
    </xf>
    <xf numFmtId="0" fontId="16" fillId="0" borderId="0" xfId="0" applyNumberFormat="1" applyFont="1" applyFill="1" applyBorder="1" applyAlignment="1">
      <alignment horizontal="left" vertical="top" wrapText="1"/>
    </xf>
    <xf numFmtId="0" fontId="17" fillId="0" borderId="0" xfId="0" applyFont="1" applyFill="1" applyBorder="1"/>
    <xf numFmtId="0" fontId="18" fillId="0" borderId="0" xfId="0" applyFont="1" applyFill="1" applyBorder="1"/>
    <xf numFmtId="0" fontId="16" fillId="0" borderId="0" xfId="0" applyFont="1" applyFill="1" applyBorder="1"/>
    <xf numFmtId="49" fontId="19" fillId="0" borderId="0" xfId="0" applyNumberFormat="1" applyFont="1" applyFill="1" applyBorder="1" applyAlignment="1">
      <alignment horizontal="left" vertical="top"/>
    </xf>
    <xf numFmtId="49" fontId="20" fillId="0" borderId="0" xfId="0" applyNumberFormat="1" applyFont="1" applyFill="1" applyBorder="1" applyAlignment="1">
      <alignment horizontal="left" vertical="top"/>
    </xf>
    <xf numFmtId="0" fontId="20" fillId="0" borderId="0" xfId="0" applyFont="1" applyFill="1" applyBorder="1" applyAlignment="1">
      <alignment horizontal="justify" vertical="top" readingOrder="1"/>
    </xf>
    <xf numFmtId="49" fontId="17" fillId="0" borderId="0" xfId="0" applyNumberFormat="1" applyFont="1" applyFill="1" applyBorder="1" applyAlignment="1">
      <alignment horizontal="left" vertical="top"/>
    </xf>
    <xf numFmtId="0" fontId="17" fillId="0" borderId="0" xfId="0" applyFont="1" applyFill="1" applyBorder="1" applyAlignment="1">
      <alignment horizontal="justify" vertical="top" readingOrder="1"/>
    </xf>
    <xf numFmtId="49" fontId="21" fillId="0" borderId="0" xfId="0" applyNumberFormat="1" applyFont="1" applyFill="1" applyBorder="1" applyAlignment="1">
      <alignment horizontal="left" vertical="top"/>
    </xf>
    <xf numFmtId="0" fontId="21" fillId="0" borderId="0" xfId="0" applyFont="1" applyFill="1" applyBorder="1" applyAlignment="1">
      <alignment horizontal="justify" vertical="top" readingOrder="1"/>
    </xf>
    <xf numFmtId="0" fontId="16" fillId="0" borderId="0" xfId="0" applyFont="1" applyFill="1" applyBorder="1" applyAlignment="1">
      <alignment horizontal="justify" vertical="top" wrapText="1" readingOrder="1"/>
    </xf>
    <xf numFmtId="0" fontId="16" fillId="0" borderId="0" xfId="0" applyFont="1" applyFill="1" applyBorder="1" applyAlignment="1">
      <alignment horizontal="justify" vertical="top" readingOrder="1"/>
    </xf>
    <xf numFmtId="49" fontId="22" fillId="0" borderId="0" xfId="0" applyNumberFormat="1" applyFont="1" applyFill="1" applyBorder="1" applyAlignment="1">
      <alignment horizontal="left" vertical="top"/>
    </xf>
    <xf numFmtId="0" fontId="22" fillId="0" borderId="0" xfId="0" applyFont="1" applyFill="1" applyBorder="1" applyAlignment="1">
      <alignment horizontal="justify" vertical="top" readingOrder="1"/>
    </xf>
    <xf numFmtId="0" fontId="19" fillId="0" borderId="0" xfId="0" applyFont="1" applyFill="1" applyBorder="1" applyAlignment="1">
      <alignment horizontal="justify" vertical="center" readingOrder="1"/>
    </xf>
    <xf numFmtId="0" fontId="20" fillId="0" borderId="0" xfId="0" applyFont="1" applyFill="1" applyBorder="1"/>
    <xf numFmtId="0" fontId="16" fillId="0" borderId="0" xfId="0" quotePrefix="1" applyFont="1" applyFill="1" applyBorder="1" applyAlignment="1">
      <alignment horizontal="justify" vertical="top" readingOrder="1"/>
    </xf>
    <xf numFmtId="0" fontId="19" fillId="0" borderId="0" xfId="0" applyFont="1" applyFill="1" applyBorder="1"/>
    <xf numFmtId="0" fontId="20" fillId="0" borderId="0" xfId="0" applyFont="1" applyFill="1" applyBorder="1" applyAlignment="1">
      <alignment vertical="center"/>
    </xf>
    <xf numFmtId="0" fontId="23" fillId="0" borderId="0" xfId="0" applyFont="1" applyFill="1" applyBorder="1" applyAlignment="1">
      <alignment horizontal="justify" vertical="top"/>
    </xf>
    <xf numFmtId="0" fontId="23" fillId="0" borderId="0" xfId="0" applyFont="1" applyFill="1" applyBorder="1" applyAlignment="1">
      <alignment horizontal="justify" vertical="top" readingOrder="1"/>
    </xf>
    <xf numFmtId="49" fontId="25" fillId="0" borderId="0" xfId="0" applyNumberFormat="1" applyFont="1" applyFill="1" applyBorder="1" applyAlignment="1">
      <alignment horizontal="left" vertical="top"/>
    </xf>
    <xf numFmtId="49" fontId="23" fillId="0" borderId="0" xfId="0" applyNumberFormat="1" applyFont="1" applyFill="1" applyBorder="1" applyAlignment="1">
      <alignment horizontal="left" vertical="top"/>
    </xf>
    <xf numFmtId="49" fontId="26" fillId="0" borderId="0" xfId="0" applyNumberFormat="1" applyFont="1" applyFill="1" applyBorder="1" applyAlignment="1">
      <alignment horizontal="left" vertical="top"/>
    </xf>
    <xf numFmtId="0" fontId="26" fillId="0" borderId="0" xfId="0" applyFont="1" applyFill="1" applyBorder="1" applyAlignment="1">
      <alignment horizontal="justify" vertical="top" readingOrder="1"/>
    </xf>
    <xf numFmtId="0" fontId="27" fillId="0" borderId="0" xfId="0" applyFont="1" applyFill="1" applyBorder="1"/>
    <xf numFmtId="0" fontId="6" fillId="0" borderId="0" xfId="0" applyFont="1" applyFill="1" applyBorder="1" applyAlignment="1">
      <alignment horizontal="justify" vertical="top" readingOrder="1"/>
    </xf>
    <xf numFmtId="0" fontId="24" fillId="0" borderId="0" xfId="0" applyFont="1" applyFill="1" applyBorder="1" applyAlignment="1">
      <alignment horizontal="center" vertical="top" readingOrder="1"/>
    </xf>
    <xf numFmtId="4" fontId="24" fillId="0" borderId="0" xfId="0" applyNumberFormat="1" applyFont="1" applyFill="1" applyBorder="1" applyAlignment="1">
      <alignment horizontal="right" vertical="top" readingOrder="1"/>
    </xf>
    <xf numFmtId="168" fontId="10" fillId="0" borderId="0" xfId="0" applyNumberFormat="1" applyFont="1" applyFill="1" applyBorder="1" applyAlignment="1" applyProtection="1">
      <alignment horizontal="right" vertical="top" wrapText="1"/>
    </xf>
    <xf numFmtId="0" fontId="0" fillId="0" borderId="0" xfId="0" applyProtection="1"/>
    <xf numFmtId="14" fontId="26" fillId="0" borderId="0" xfId="0" quotePrefix="1" applyNumberFormat="1" applyFont="1" applyFill="1" applyBorder="1" applyAlignment="1">
      <alignment horizontal="justify" vertical="top" readingOrder="1"/>
    </xf>
    <xf numFmtId="168" fontId="11" fillId="0" borderId="0" xfId="0" applyNumberFormat="1" applyFont="1" applyFill="1" applyBorder="1" applyAlignment="1" applyProtection="1">
      <alignment horizontal="right" vertical="top" wrapText="1"/>
    </xf>
    <xf numFmtId="14" fontId="26" fillId="4" borderId="0" xfId="0" quotePrefix="1" applyNumberFormat="1" applyFont="1" applyFill="1" applyBorder="1" applyAlignment="1">
      <alignment horizontal="justify" vertical="top" readingOrder="1"/>
    </xf>
    <xf numFmtId="0" fontId="24" fillId="4" borderId="0" xfId="0" applyFont="1" applyFill="1" applyBorder="1" applyAlignment="1">
      <alignment horizontal="center" vertical="top" readingOrder="1"/>
    </xf>
    <xf numFmtId="4" fontId="24" fillId="4" borderId="0" xfId="0" applyNumberFormat="1" applyFont="1" applyFill="1" applyBorder="1" applyAlignment="1">
      <alignment horizontal="right" vertical="top" readingOrder="1"/>
    </xf>
    <xf numFmtId="168" fontId="11" fillId="4" borderId="0" xfId="0" applyNumberFormat="1" applyFont="1" applyFill="1" applyBorder="1" applyAlignment="1" applyProtection="1">
      <alignment horizontal="right" vertical="top" wrapText="1"/>
    </xf>
    <xf numFmtId="0" fontId="26" fillId="0" borderId="0" xfId="0" applyFont="1" applyFill="1" applyBorder="1" applyAlignment="1">
      <alignment horizontal="center" vertical="top" readingOrder="1"/>
    </xf>
    <xf numFmtId="0" fontId="23" fillId="0" borderId="0" xfId="0" applyFont="1" applyFill="1" applyBorder="1" applyAlignment="1">
      <alignment horizontal="center" vertical="top"/>
    </xf>
    <xf numFmtId="0" fontId="23" fillId="0" borderId="0" xfId="0" applyFont="1" applyFill="1" applyBorder="1" applyAlignment="1">
      <alignment horizontal="center" vertical="top" readingOrder="1"/>
    </xf>
    <xf numFmtId="0" fontId="17" fillId="0" borderId="0" xfId="0" applyFont="1" applyFill="1" applyBorder="1" applyAlignment="1">
      <alignment horizontal="center" vertical="top" readingOrder="1"/>
    </xf>
    <xf numFmtId="0" fontId="6" fillId="0" borderId="0" xfId="0" applyFont="1" applyFill="1" applyBorder="1" applyAlignment="1">
      <alignment horizontal="center" vertical="top" readingOrder="1"/>
    </xf>
    <xf numFmtId="0" fontId="16" fillId="0" borderId="0" xfId="0" applyFont="1" applyFill="1" applyBorder="1" applyAlignment="1">
      <alignment horizontal="center" vertical="top" wrapText="1" readingOrder="1"/>
    </xf>
    <xf numFmtId="0" fontId="16" fillId="0" borderId="0" xfId="0" applyNumberFormat="1" applyFont="1" applyFill="1" applyBorder="1" applyAlignment="1">
      <alignment horizontal="center" vertical="top" wrapText="1"/>
    </xf>
    <xf numFmtId="0" fontId="0" fillId="0" borderId="0" xfId="0" applyAlignment="1">
      <alignment horizontal="center"/>
    </xf>
    <xf numFmtId="0" fontId="22" fillId="0" borderId="0" xfId="0" applyFont="1" applyFill="1" applyBorder="1" applyAlignment="1">
      <alignment horizontal="center" vertical="top" readingOrder="1"/>
    </xf>
    <xf numFmtId="0" fontId="16" fillId="0" borderId="0" xfId="0" applyFont="1" applyFill="1" applyBorder="1" applyAlignment="1">
      <alignment horizontal="center" vertical="top" readingOrder="1"/>
    </xf>
    <xf numFmtId="0" fontId="19" fillId="0" borderId="0" xfId="0" applyFont="1" applyFill="1" applyBorder="1" applyAlignment="1">
      <alignment horizontal="center" vertical="center" readingOrder="1"/>
    </xf>
    <xf numFmtId="0" fontId="21" fillId="0" borderId="0" xfId="0" applyFont="1" applyFill="1" applyBorder="1" applyAlignment="1">
      <alignment horizontal="center" vertical="top" readingOrder="1"/>
    </xf>
    <xf numFmtId="0" fontId="16" fillId="0" borderId="0" xfId="0" quotePrefix="1" applyFont="1" applyFill="1" applyBorder="1" applyAlignment="1">
      <alignment horizontal="center" vertical="top" readingOrder="1"/>
    </xf>
    <xf numFmtId="0" fontId="20" fillId="0" borderId="0" xfId="0" applyFont="1" applyFill="1" applyBorder="1" applyAlignment="1">
      <alignment horizontal="center" vertical="top" readingOrder="1"/>
    </xf>
    <xf numFmtId="44" fontId="6" fillId="0" borderId="0" xfId="0" applyNumberFormat="1" applyFont="1" applyFill="1" applyBorder="1" applyAlignment="1">
      <alignment horizontal="justify" vertical="top" readingOrder="1"/>
    </xf>
    <xf numFmtId="0" fontId="23" fillId="0" borderId="0" xfId="0" applyFont="1" applyFill="1" applyBorder="1" applyAlignment="1">
      <alignment horizontal="justify" vertical="top" wrapText="1"/>
    </xf>
    <xf numFmtId="0" fontId="17" fillId="0" borderId="0" xfId="0" applyFont="1" applyFill="1" applyBorder="1" applyAlignment="1">
      <alignment horizontal="justify" vertical="top" wrapText="1"/>
    </xf>
    <xf numFmtId="0" fontId="26" fillId="4" borderId="0" xfId="0" quotePrefix="1" applyFont="1" applyFill="1" applyBorder="1" applyAlignment="1">
      <alignment horizontal="justify" vertical="top" wrapText="1"/>
    </xf>
    <xf numFmtId="0" fontId="0" fillId="0" borderId="0" xfId="0" applyAlignment="1">
      <alignment wrapText="1"/>
    </xf>
    <xf numFmtId="0" fontId="26" fillId="0" borderId="0" xfId="0" quotePrefix="1" applyFont="1" applyFill="1" applyBorder="1" applyAlignment="1">
      <alignment horizontal="justify" vertical="top" wrapText="1"/>
    </xf>
    <xf numFmtId="0" fontId="16" fillId="0" borderId="0" xfId="0" applyFont="1" applyFill="1" applyBorder="1" applyAlignment="1">
      <alignment horizontal="justify" vertical="top" wrapText="1"/>
    </xf>
    <xf numFmtId="0" fontId="22" fillId="0" borderId="0" xfId="0" applyFont="1" applyFill="1" applyBorder="1" applyAlignment="1">
      <alignment horizontal="justify" vertical="top" wrapText="1"/>
    </xf>
    <xf numFmtId="0" fontId="19" fillId="0" borderId="0" xfId="0" applyFont="1" applyFill="1" applyBorder="1" applyAlignment="1">
      <alignment horizontal="justify" vertical="center" wrapText="1"/>
    </xf>
    <xf numFmtId="0" fontId="21" fillId="0" borderId="0" xfId="0" applyFont="1" applyFill="1" applyBorder="1" applyAlignment="1">
      <alignment horizontal="justify" vertical="top" wrapText="1"/>
    </xf>
    <xf numFmtId="0" fontId="16" fillId="0" borderId="0" xfId="0" quotePrefix="1" applyFont="1" applyFill="1" applyBorder="1" applyAlignment="1">
      <alignment horizontal="justify" vertical="top" wrapText="1"/>
    </xf>
    <xf numFmtId="0" fontId="20" fillId="0" borderId="0" xfId="0" applyFont="1" applyFill="1" applyBorder="1" applyAlignment="1">
      <alignment horizontal="justify" vertical="top" wrapText="1"/>
    </xf>
    <xf numFmtId="0" fontId="28" fillId="0" borderId="0" xfId="0" applyFont="1" applyFill="1"/>
    <xf numFmtId="0" fontId="29" fillId="0" borderId="0" xfId="0" applyFont="1" applyFill="1"/>
    <xf numFmtId="0" fontId="30" fillId="0" borderId="0" xfId="0" applyFont="1" applyFill="1" applyAlignment="1">
      <alignment horizontal="right"/>
    </xf>
    <xf numFmtId="0" fontId="31" fillId="0" borderId="0" xfId="0" applyFont="1" applyFill="1" applyAlignment="1" applyProtection="1">
      <alignment vertical="top"/>
    </xf>
    <xf numFmtId="0" fontId="32" fillId="0" borderId="0" xfId="0" applyFont="1" applyFill="1" applyProtection="1"/>
    <xf numFmtId="0" fontId="33" fillId="0" borderId="0" xfId="0" applyFont="1" applyFill="1"/>
    <xf numFmtId="169" fontId="33" fillId="0" borderId="0" xfId="0" applyNumberFormat="1" applyFont="1" applyFill="1" applyProtection="1"/>
    <xf numFmtId="0" fontId="34" fillId="0" borderId="0" xfId="0" applyFont="1" applyFill="1"/>
    <xf numFmtId="0" fontId="35" fillId="0" borderId="0" xfId="0" applyFont="1"/>
    <xf numFmtId="0" fontId="36" fillId="0" borderId="0" xfId="0" applyFont="1"/>
    <xf numFmtId="0" fontId="37" fillId="0" borderId="1" xfId="0" applyFont="1" applyBorder="1" applyAlignment="1">
      <alignment horizontal="center" vertical="center" wrapText="1"/>
    </xf>
    <xf numFmtId="170" fontId="38" fillId="0" borderId="1" xfId="0" applyNumberFormat="1" applyFont="1" applyBorder="1" applyAlignment="1">
      <alignment horizontal="right" vertical="top"/>
    </xf>
    <xf numFmtId="0" fontId="38" fillId="0" borderId="1" xfId="0" applyFont="1" applyBorder="1" applyAlignment="1">
      <alignment horizontal="justify" vertical="top" wrapText="1"/>
    </xf>
    <xf numFmtId="0" fontId="38" fillId="0" borderId="1" xfId="0" applyFont="1" applyBorder="1" applyAlignment="1">
      <alignment horizontal="center"/>
    </xf>
    <xf numFmtId="2" fontId="38" fillId="0" borderId="1" xfId="0" applyNumberFormat="1" applyFont="1" applyBorder="1" applyAlignment="1">
      <alignment horizontal="right"/>
    </xf>
    <xf numFmtId="171" fontId="33" fillId="3" borderId="1" xfId="0" applyNumberFormat="1" applyFont="1" applyFill="1" applyBorder="1" applyAlignment="1" applyProtection="1">
      <alignment horizontal="right"/>
      <protection locked="0"/>
    </xf>
    <xf numFmtId="171" fontId="33" fillId="0" borderId="1" xfId="0" applyNumberFormat="1" applyFont="1" applyBorder="1" applyAlignment="1">
      <alignment horizontal="right"/>
    </xf>
    <xf numFmtId="0" fontId="38" fillId="0" borderId="1" xfId="0" applyFont="1" applyBorder="1"/>
    <xf numFmtId="2" fontId="39" fillId="0" borderId="1" xfId="0" applyNumberFormat="1" applyFont="1" applyBorder="1" applyAlignment="1">
      <alignment horizontal="left"/>
    </xf>
    <xf numFmtId="171" fontId="40" fillId="0" borderId="1" xfId="0" applyNumberFormat="1" applyFont="1" applyBorder="1" applyAlignment="1">
      <alignment horizontal="right"/>
    </xf>
    <xf numFmtId="0" fontId="41" fillId="0" borderId="0" xfId="0" applyFont="1"/>
    <xf numFmtId="170" fontId="38" fillId="0" borderId="1" xfId="0" quotePrefix="1" applyNumberFormat="1" applyFont="1" applyBorder="1" applyAlignment="1">
      <alignment horizontal="right" vertical="top"/>
    </xf>
    <xf numFmtId="0" fontId="35" fillId="0" borderId="0" xfId="0" applyFont="1" applyBorder="1" applyAlignment="1"/>
    <xf numFmtId="167" fontId="33" fillId="0" borderId="1" xfId="0" applyNumberFormat="1" applyFont="1" applyBorder="1" applyAlignment="1">
      <alignment horizontal="right"/>
    </xf>
    <xf numFmtId="167" fontId="33" fillId="0" borderId="1" xfId="31" applyNumberFormat="1" applyFont="1" applyBorder="1" applyAlignment="1">
      <alignment horizontal="right"/>
    </xf>
    <xf numFmtId="0" fontId="7" fillId="0" borderId="0" xfId="0" applyFont="1" applyAlignment="1"/>
    <xf numFmtId="0" fontId="25" fillId="4" borderId="0" xfId="0" quotePrefix="1" applyFont="1" applyFill="1" applyBorder="1" applyAlignment="1">
      <alignment vertical="top"/>
    </xf>
    <xf numFmtId="0" fontId="42" fillId="0" borderId="0" xfId="3" applyFont="1" applyAlignment="1">
      <alignment vertical="top"/>
    </xf>
    <xf numFmtId="0" fontId="42" fillId="0" borderId="0" xfId="3" applyFont="1" applyAlignment="1">
      <alignment wrapText="1"/>
    </xf>
    <xf numFmtId="0" fontId="42" fillId="0" borderId="0" xfId="3" applyFont="1"/>
    <xf numFmtId="0" fontId="43" fillId="0" borderId="0" xfId="3" applyFont="1" applyAlignment="1">
      <alignment vertical="top"/>
    </xf>
    <xf numFmtId="0" fontId="44" fillId="0" borderId="0" xfId="3" applyFont="1" applyAlignment="1">
      <alignment vertical="top"/>
    </xf>
    <xf numFmtId="0" fontId="45" fillId="0" borderId="0" xfId="3" applyFont="1" applyAlignment="1">
      <alignment vertical="top"/>
    </xf>
    <xf numFmtId="0" fontId="45" fillId="0" borderId="0" xfId="3" applyFont="1" applyAlignment="1">
      <alignment wrapText="1"/>
    </xf>
    <xf numFmtId="44" fontId="42" fillId="0" borderId="0" xfId="3" applyNumberFormat="1" applyFont="1"/>
    <xf numFmtId="0" fontId="45" fillId="0" borderId="0" xfId="3" applyFont="1"/>
    <xf numFmtId="44" fontId="45" fillId="0" borderId="0" xfId="3" applyNumberFormat="1" applyFont="1"/>
    <xf numFmtId="9" fontId="42" fillId="4" borderId="0" xfId="3" applyNumberFormat="1" applyFont="1" applyFill="1" applyProtection="1"/>
    <xf numFmtId="168" fontId="46" fillId="4" borderId="0" xfId="0" applyNumberFormat="1" applyFont="1" applyFill="1" applyBorder="1" applyAlignment="1" applyProtection="1">
      <alignment horizontal="right" vertical="top" wrapText="1"/>
    </xf>
    <xf numFmtId="2" fontId="38" fillId="0" borderId="1" xfId="0" applyNumberFormat="1" applyFont="1" applyFill="1" applyBorder="1" applyAlignment="1">
      <alignment horizontal="right"/>
    </xf>
    <xf numFmtId="0" fontId="38" fillId="0" borderId="1" xfId="0" applyFont="1" applyFill="1" applyBorder="1" applyAlignment="1">
      <alignment horizontal="justify" vertical="top" wrapText="1"/>
    </xf>
    <xf numFmtId="9" fontId="33" fillId="3" borderId="1" xfId="35" applyFont="1" applyFill="1" applyBorder="1" applyAlignment="1" applyProtection="1">
      <alignment horizontal="right"/>
      <protection locked="0"/>
    </xf>
    <xf numFmtId="167" fontId="40" fillId="0" borderId="1" xfId="0" applyNumberFormat="1" applyFont="1" applyBorder="1" applyAlignment="1">
      <alignment horizontal="right"/>
    </xf>
    <xf numFmtId="0" fontId="43" fillId="0" borderId="0" xfId="3" applyFont="1" applyAlignment="1" applyProtection="1">
      <alignment horizontal="center" vertical="top"/>
      <protection locked="0"/>
    </xf>
    <xf numFmtId="0" fontId="31" fillId="0" borderId="0" xfId="0" applyFont="1" applyFill="1" applyAlignment="1" applyProtection="1">
      <alignment horizontal="left" wrapText="1"/>
    </xf>
    <xf numFmtId="0" fontId="31" fillId="0" borderId="0" xfId="0" applyFont="1" applyFill="1" applyAlignment="1" applyProtection="1">
      <alignment horizontal="left"/>
    </xf>
    <xf numFmtId="0" fontId="31" fillId="0" borderId="0" xfId="0" applyFont="1" applyFill="1" applyAlignment="1" applyProtection="1">
      <alignment horizontal="left" vertical="top" wrapText="1"/>
    </xf>
  </cellXfs>
  <cellStyles count="36">
    <cellStyle name="Euro" xfId="1"/>
    <cellStyle name="Hiperpovezava 2" xfId="2"/>
    <cellStyle name="Navadno" xfId="0" builtinId="0"/>
    <cellStyle name="Navadno 2" xfId="3"/>
    <cellStyle name="Navadno 2 2" xfId="4"/>
    <cellStyle name="Navadno 2 3" xfId="5"/>
    <cellStyle name="Navadno 3" xfId="6"/>
    <cellStyle name="Navadno 3 2" xfId="7"/>
    <cellStyle name="Navadno 3 2 2" xfId="8"/>
    <cellStyle name="Navadno 3 3" xfId="9"/>
    <cellStyle name="Navadno 4" xfId="10"/>
    <cellStyle name="Navadno 4 2" xfId="11"/>
    <cellStyle name="Navadno 5" xfId="12"/>
    <cellStyle name="Navadno 5 2" xfId="13"/>
    <cellStyle name="Navadno 5 3" xfId="14"/>
    <cellStyle name="Navadno 5 4" xfId="15"/>
    <cellStyle name="Navadno 5 4 2" xfId="16"/>
    <cellStyle name="Navadno 6" xfId="17"/>
    <cellStyle name="Navadno 6 2" xfId="18"/>
    <cellStyle name="Navadno 7" xfId="19"/>
    <cellStyle name="Navadno 8" xfId="20"/>
    <cellStyle name="Navadno 8 2" xfId="21"/>
    <cellStyle name="Normal 2" xfId="22"/>
    <cellStyle name="Normal_1.3.2" xfId="23"/>
    <cellStyle name="Normale_CCTV Price List Jan-Jun 2005" xfId="24"/>
    <cellStyle name="Odstotek" xfId="35" builtinId="5"/>
    <cellStyle name="Odstotek 2" xfId="25"/>
    <cellStyle name="Percent 2" xfId="26"/>
    <cellStyle name="S18" xfId="27"/>
    <cellStyle name="S3" xfId="28"/>
    <cellStyle name="Slog 1" xfId="29"/>
    <cellStyle name="Standard_Tabelle1" xfId="30"/>
    <cellStyle name="Valuta" xfId="31" builtinId="4"/>
    <cellStyle name="Valuta 2" xfId="32"/>
    <cellStyle name="Valuta 3" xfId="33"/>
    <cellStyle name="Vejica 2" xfId="34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8080FF"/>
      <rgbColor rgb="00802060"/>
      <rgbColor rgb="00FFFFC0"/>
      <rgbColor rgb="00A0E0E0"/>
      <rgbColor rgb="00600080"/>
      <rgbColor rgb="00FF8080"/>
      <rgbColor rgb="000080C0"/>
      <rgbColor rgb="00C0C0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69FFFF"/>
      <rgbColor rgb="00CCFFCC"/>
      <rgbColor rgb="00FFFF99"/>
      <rgbColor rgb="00A6CAF0"/>
      <rgbColor rgb="00CC9CCC"/>
      <rgbColor rgb="00CC99FF"/>
      <rgbColor rgb="00E3E3E3"/>
      <rgbColor rgb="003366FF"/>
      <rgbColor rgb="0033CCCC"/>
      <rgbColor rgb="00339933"/>
      <rgbColor rgb="00999933"/>
      <rgbColor rgb="00996633"/>
      <rgbColor rgb="00996666"/>
      <rgbColor rgb="00666699"/>
      <rgbColor rgb="00969696"/>
      <rgbColor rgb="003333CC"/>
      <rgbColor rgb="00336666"/>
      <rgbColor rgb="00003300"/>
      <rgbColor rgb="00333300"/>
      <rgbColor rgb="00663300"/>
      <rgbColor rgb="00993366"/>
      <rgbColor rgb="00333399"/>
      <rgbColor rgb="00424242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ova tema">
  <a:themeElements>
    <a:clrScheme name="Pisarna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isarna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Pisarna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F52"/>
  <sheetViews>
    <sheetView tabSelected="1" workbookViewId="0">
      <selection activeCell="F32" sqref="F32"/>
    </sheetView>
  </sheetViews>
  <sheetFormatPr defaultColWidth="0" defaultRowHeight="12.9" zeroHeight="1"/>
  <cols>
    <col min="1" max="1" width="3.375" bestFit="1" customWidth="1"/>
    <col min="2" max="2" width="52.375" customWidth="1"/>
    <col min="3" max="3" width="4.25" bestFit="1" customWidth="1"/>
    <col min="4" max="4" width="7.625" bestFit="1" customWidth="1"/>
    <col min="5" max="5" width="10.125" bestFit="1" customWidth="1"/>
    <col min="6" max="6" width="11.375" customWidth="1"/>
    <col min="7" max="16384" width="9" hidden="1"/>
  </cols>
  <sheetData>
    <row r="1" spans="1:6" ht="13.6">
      <c r="A1" s="93"/>
      <c r="B1" s="94"/>
      <c r="C1" s="95"/>
      <c r="D1" s="95"/>
      <c r="E1" s="95"/>
      <c r="F1" s="95"/>
    </row>
    <row r="2" spans="1:6" ht="16.3">
      <c r="A2" s="96" t="s">
        <v>279</v>
      </c>
      <c r="B2" s="94"/>
      <c r="C2" s="95"/>
      <c r="D2" s="95"/>
      <c r="E2" s="95"/>
      <c r="F2" s="95"/>
    </row>
    <row r="3" spans="1:6" ht="16.3">
      <c r="A3" s="97" t="s">
        <v>280</v>
      </c>
      <c r="B3" s="94"/>
      <c r="C3" s="95"/>
      <c r="D3" s="95"/>
      <c r="E3" s="95"/>
      <c r="F3" s="95"/>
    </row>
    <row r="4" spans="1:6" ht="13.6">
      <c r="A4" s="93"/>
      <c r="B4" s="94"/>
      <c r="C4" s="95"/>
      <c r="D4" s="95"/>
      <c r="E4" s="95"/>
      <c r="F4" s="95"/>
    </row>
    <row r="5" spans="1:6" ht="13.6">
      <c r="A5" s="93"/>
      <c r="B5" s="94"/>
      <c r="C5" s="95"/>
      <c r="D5" s="95"/>
      <c r="E5" s="95"/>
      <c r="F5" s="95"/>
    </row>
    <row r="6" spans="1:6" ht="16.3">
      <c r="A6" s="96" t="s">
        <v>281</v>
      </c>
      <c r="B6" s="94"/>
      <c r="C6" s="95"/>
      <c r="D6" s="95"/>
      <c r="E6" s="95"/>
      <c r="F6" s="95"/>
    </row>
    <row r="7" spans="1:6" ht="16.3">
      <c r="A7" s="97"/>
      <c r="B7" s="94"/>
      <c r="C7" s="95"/>
      <c r="D7" s="95"/>
      <c r="E7" s="95"/>
      <c r="F7" s="95"/>
    </row>
    <row r="8" spans="1:6" ht="16.3">
      <c r="A8" s="97"/>
      <c r="B8" s="94"/>
      <c r="C8" s="95"/>
      <c r="D8" s="95"/>
      <c r="E8" s="95"/>
      <c r="F8" s="95"/>
    </row>
    <row r="9" spans="1:6" ht="16.3">
      <c r="A9" s="97"/>
      <c r="B9" s="94"/>
      <c r="C9" s="95"/>
      <c r="D9" s="95"/>
      <c r="E9" s="95"/>
      <c r="F9" s="95"/>
    </row>
    <row r="10" spans="1:6" ht="16.3">
      <c r="A10" s="109" t="s">
        <v>282</v>
      </c>
      <c r="B10" s="109"/>
      <c r="C10" s="109"/>
      <c r="D10" s="109"/>
      <c r="E10" s="109"/>
      <c r="F10" s="109"/>
    </row>
    <row r="11" spans="1:6" ht="16.3">
      <c r="A11" s="97"/>
      <c r="B11" s="94"/>
      <c r="C11" s="95"/>
      <c r="D11" s="95"/>
      <c r="E11" s="95"/>
      <c r="F11" s="95"/>
    </row>
    <row r="12" spans="1:6" ht="16.3">
      <c r="A12" s="97"/>
      <c r="B12" s="94"/>
      <c r="C12" s="95"/>
      <c r="D12" s="95"/>
      <c r="E12" s="95"/>
      <c r="F12" s="95"/>
    </row>
    <row r="13" spans="1:6" ht="13.6">
      <c r="A13" s="93"/>
      <c r="B13" s="94"/>
      <c r="C13" s="95"/>
      <c r="D13" s="95"/>
      <c r="E13" s="95"/>
      <c r="F13" s="95"/>
    </row>
    <row r="14" spans="1:6" ht="16.3">
      <c r="A14" s="96" t="s">
        <v>283</v>
      </c>
      <c r="B14" s="94"/>
      <c r="C14" s="95"/>
      <c r="D14" s="95"/>
      <c r="E14" s="95"/>
      <c r="F14" s="95"/>
    </row>
    <row r="15" spans="1:6" ht="16.3">
      <c r="A15" s="97" t="s">
        <v>294</v>
      </c>
      <c r="B15" s="94"/>
      <c r="C15" s="95"/>
      <c r="D15" s="95"/>
      <c r="E15" s="95"/>
      <c r="F15" s="95"/>
    </row>
    <row r="16" spans="1:6" ht="13.6">
      <c r="A16" s="93"/>
      <c r="B16" s="94"/>
      <c r="C16" s="95"/>
      <c r="D16" s="95"/>
      <c r="E16" s="95"/>
      <c r="F16" s="95"/>
    </row>
    <row r="17" spans="1:6" ht="13.6">
      <c r="A17" s="93"/>
      <c r="B17" s="94"/>
      <c r="C17" s="95"/>
      <c r="D17" s="95"/>
      <c r="E17" s="95"/>
      <c r="F17" s="95"/>
    </row>
    <row r="18" spans="1:6" ht="13.6">
      <c r="A18" s="93"/>
      <c r="B18" s="94"/>
      <c r="C18" s="95"/>
      <c r="D18" s="95"/>
      <c r="E18" s="95"/>
      <c r="F18" s="95"/>
    </row>
    <row r="19" spans="1:6" ht="13.6">
      <c r="A19" s="93"/>
      <c r="B19" s="94"/>
      <c r="C19" s="95"/>
      <c r="D19" s="95"/>
      <c r="E19" s="95"/>
      <c r="F19" s="95"/>
    </row>
    <row r="20" spans="1:6" ht="13.6">
      <c r="A20" s="93"/>
      <c r="B20" s="94"/>
      <c r="C20" s="95"/>
      <c r="D20" s="95"/>
      <c r="E20" s="95"/>
      <c r="F20" s="95"/>
    </row>
    <row r="21" spans="1:6" ht="13.6">
      <c r="A21" s="93"/>
      <c r="B21" s="94"/>
      <c r="C21" s="95"/>
      <c r="D21" s="95"/>
      <c r="E21" s="95"/>
      <c r="F21" s="95"/>
    </row>
    <row r="22" spans="1:6" ht="13.6">
      <c r="A22" s="93"/>
      <c r="B22" s="94"/>
      <c r="C22" s="95"/>
      <c r="D22" s="95"/>
      <c r="E22" s="95"/>
      <c r="F22" s="95"/>
    </row>
    <row r="23" spans="1:6" ht="16.3">
      <c r="A23" s="96" t="s">
        <v>284</v>
      </c>
      <c r="B23" s="94"/>
      <c r="C23" s="95"/>
      <c r="D23" s="95"/>
      <c r="E23" s="95"/>
      <c r="F23" s="95"/>
    </row>
    <row r="24" spans="1:6" ht="13.6">
      <c r="A24" s="93"/>
      <c r="B24" s="94"/>
      <c r="C24" s="95"/>
      <c r="D24" s="95"/>
      <c r="E24" s="95"/>
      <c r="F24" s="95"/>
    </row>
    <row r="25" spans="1:6" ht="27.2">
      <c r="A25" s="98" t="s">
        <v>285</v>
      </c>
      <c r="B25" s="99" t="s">
        <v>297</v>
      </c>
      <c r="C25" s="95"/>
      <c r="D25" s="95"/>
      <c r="E25" s="95"/>
      <c r="F25" s="100">
        <f>'Vodovod Tomsiceva odsek Z1-Z3'!F140</f>
        <v>0</v>
      </c>
    </row>
    <row r="26" spans="1:6" ht="13.6">
      <c r="A26" s="98" t="s">
        <v>286</v>
      </c>
      <c r="B26" s="99" t="s">
        <v>296</v>
      </c>
      <c r="C26" s="95"/>
      <c r="D26" s="95"/>
      <c r="E26" s="95"/>
      <c r="F26" s="100">
        <f>'Vodovod Tomsiceva odsek R2-R7'!F45</f>
        <v>0</v>
      </c>
    </row>
    <row r="27" spans="1:6" ht="13.6">
      <c r="A27" s="98" t="s">
        <v>293</v>
      </c>
      <c r="B27" s="99" t="s">
        <v>295</v>
      </c>
      <c r="C27" s="95"/>
      <c r="D27" s="95"/>
      <c r="E27" s="95"/>
      <c r="F27" s="100">
        <f>'Kanal Tomsiceva odsek R2-R7'!F38</f>
        <v>0</v>
      </c>
    </row>
    <row r="28" spans="1:6" ht="13.6">
      <c r="A28" s="98" t="s">
        <v>299</v>
      </c>
      <c r="B28" s="99" t="s">
        <v>300</v>
      </c>
      <c r="C28" s="95"/>
      <c r="D28" s="95"/>
      <c r="E28" s="103">
        <v>0.05</v>
      </c>
      <c r="F28" s="100">
        <f>SUM(F25:F27)*E28</f>
        <v>0</v>
      </c>
    </row>
    <row r="29" spans="1:6" ht="13.6">
      <c r="A29" s="98"/>
      <c r="B29" s="99"/>
      <c r="C29" s="95"/>
      <c r="D29" s="95"/>
      <c r="E29" s="95"/>
      <c r="F29" s="100"/>
    </row>
    <row r="30" spans="1:6" ht="13.6">
      <c r="A30" s="93"/>
      <c r="B30" s="94"/>
      <c r="C30" s="101" t="s">
        <v>164</v>
      </c>
      <c r="D30" s="101"/>
      <c r="E30" s="101"/>
      <c r="F30" s="102">
        <f>SUM(F25:F28)</f>
        <v>0</v>
      </c>
    </row>
    <row r="31" spans="1:6" ht="13.6">
      <c r="A31" s="93"/>
      <c r="B31" s="94"/>
      <c r="C31" s="95" t="s">
        <v>287</v>
      </c>
      <c r="D31" s="95"/>
      <c r="E31" s="107"/>
      <c r="F31" s="100">
        <f>F30*E31</f>
        <v>0</v>
      </c>
    </row>
    <row r="32" spans="1:6" ht="13.6">
      <c r="A32" s="93"/>
      <c r="B32" s="94"/>
      <c r="C32" s="95" t="s">
        <v>288</v>
      </c>
      <c r="D32" s="95"/>
      <c r="E32" s="95"/>
      <c r="F32" s="100">
        <f>F30-F31</f>
        <v>0</v>
      </c>
    </row>
    <row r="33" spans="1:6" ht="13.6">
      <c r="A33" s="93"/>
      <c r="B33" s="94"/>
      <c r="C33" s="101"/>
      <c r="D33" s="101"/>
      <c r="E33" s="101"/>
      <c r="F33" s="102"/>
    </row>
    <row r="34" spans="1:6" ht="13.6">
      <c r="A34" s="93"/>
      <c r="B34" s="94"/>
      <c r="C34" s="101"/>
      <c r="D34" s="101"/>
      <c r="E34" s="101"/>
      <c r="F34" s="102"/>
    </row>
    <row r="35" spans="1:6" ht="13.6">
      <c r="A35" s="93"/>
      <c r="B35" s="95"/>
      <c r="C35" s="95"/>
      <c r="D35" s="95"/>
      <c r="E35" s="95"/>
      <c r="F35" s="102"/>
    </row>
    <row r="36" spans="1:6" ht="13.6">
      <c r="A36" s="93"/>
      <c r="B36" s="95"/>
      <c r="C36" s="95"/>
      <c r="D36" s="95"/>
      <c r="E36" s="95"/>
      <c r="F36" s="102"/>
    </row>
    <row r="37" spans="1:6" ht="13.6">
      <c r="A37" s="93"/>
      <c r="B37" s="94"/>
      <c r="C37" s="101"/>
      <c r="D37" s="101"/>
      <c r="E37" s="101"/>
      <c r="F37" s="102"/>
    </row>
    <row r="38" spans="1:6" ht="13.6">
      <c r="A38" s="93"/>
      <c r="B38" s="94" t="s">
        <v>289</v>
      </c>
      <c r="C38" s="101" t="s">
        <v>290</v>
      </c>
      <c r="D38" s="101"/>
      <c r="E38" s="95" t="s">
        <v>291</v>
      </c>
      <c r="F38" s="102"/>
    </row>
    <row r="39" spans="1:6" ht="13.6">
      <c r="A39" s="93"/>
      <c r="B39" s="94" t="s">
        <v>292</v>
      </c>
      <c r="C39" s="101"/>
      <c r="D39" s="101"/>
      <c r="E39" s="101"/>
      <c r="F39" s="102"/>
    </row>
    <row r="40" spans="1:6" ht="13.6">
      <c r="A40" s="93"/>
      <c r="B40" s="94"/>
      <c r="C40" s="101"/>
      <c r="D40" s="101"/>
      <c r="E40" s="101"/>
      <c r="F40" s="102"/>
    </row>
    <row r="41" spans="1:6"/>
    <row r="42" spans="1:6"/>
    <row r="43" spans="1:6"/>
    <row r="44" spans="1:6"/>
    <row r="45" spans="1:6"/>
    <row r="46" spans="1:6"/>
    <row r="47" spans="1:6"/>
    <row r="48" spans="1:6" hidden="1"/>
    <row r="49" hidden="1"/>
    <row r="50" hidden="1"/>
    <row r="51" hidden="1"/>
    <row r="52" hidden="1"/>
  </sheetData>
  <sheetProtection password="ED80" sheet="1" objects="1" scenarios="1"/>
  <mergeCells count="1">
    <mergeCell ref="A10:F10"/>
  </mergeCell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:F303"/>
  <sheetViews>
    <sheetView zoomScaleNormal="100" zoomScaleSheetLayoutView="100" workbookViewId="0">
      <selection activeCell="B24" sqref="B24"/>
    </sheetView>
  </sheetViews>
  <sheetFormatPr defaultColWidth="0" defaultRowHeight="13.6" zeroHeight="1"/>
  <cols>
    <col min="1" max="1" width="5.25" style="7" customWidth="1"/>
    <col min="2" max="2" width="37.125" style="65" customWidth="1"/>
    <col min="3" max="3" width="4.875" style="53" customWidth="1"/>
    <col min="4" max="4" width="7.625" style="53" customWidth="1"/>
    <col min="5" max="6" width="13.375" style="8" customWidth="1"/>
    <col min="7" max="16384" width="9.125" style="18" hidden="1"/>
  </cols>
  <sheetData>
    <row r="1" spans="1:6" s="28" customFormat="1" ht="15.65">
      <c r="A1" s="26" t="s">
        <v>3</v>
      </c>
      <c r="B1" s="91" t="s">
        <v>42</v>
      </c>
      <c r="C1" s="40"/>
      <c r="D1" s="40"/>
      <c r="E1" s="27"/>
      <c r="F1" s="27"/>
    </row>
    <row r="2" spans="1:6" s="4" customFormat="1" ht="12.25" customHeight="1">
      <c r="A2" s="25"/>
      <c r="B2" s="55"/>
      <c r="C2" s="41"/>
      <c r="D2" s="41"/>
      <c r="E2" s="22"/>
      <c r="F2" s="22"/>
    </row>
    <row r="3" spans="1:6" s="3" customFormat="1" ht="14.3">
      <c r="A3" s="24"/>
      <c r="B3" s="55"/>
      <c r="C3" s="42"/>
      <c r="D3" s="42"/>
      <c r="E3" s="23"/>
      <c r="F3" s="23"/>
    </row>
    <row r="4" spans="1:6" s="33" customFormat="1" ht="21.75">
      <c r="A4" s="76" t="s">
        <v>174</v>
      </c>
      <c r="B4" s="76" t="s">
        <v>175</v>
      </c>
      <c r="C4" s="76" t="s">
        <v>0</v>
      </c>
      <c r="D4" s="76" t="s">
        <v>1</v>
      </c>
      <c r="E4" s="76" t="s">
        <v>40</v>
      </c>
      <c r="F4" s="76" t="s">
        <v>41</v>
      </c>
    </row>
    <row r="5" spans="1:6" s="3" customFormat="1" ht="11.05" customHeight="1">
      <c r="A5" s="9"/>
      <c r="B5" s="56"/>
      <c r="C5" s="43"/>
      <c r="D5" s="43"/>
      <c r="E5" s="10"/>
      <c r="F5" s="10"/>
    </row>
    <row r="6" spans="1:6" s="28" customFormat="1" ht="17.149999999999999" customHeight="1">
      <c r="A6" s="36" t="s">
        <v>6</v>
      </c>
      <c r="B6" s="57" t="s">
        <v>85</v>
      </c>
      <c r="C6" s="44"/>
      <c r="D6" s="44"/>
      <c r="E6" s="29"/>
      <c r="F6" s="54">
        <f>F8+F18+F21+F30+F39+F48+F57+F66+F83+F92+F101+F110+F121</f>
        <v>0</v>
      </c>
    </row>
    <row r="7" spans="1:6" s="5" customFormat="1">
      <c r="A7" s="11"/>
      <c r="B7" s="2"/>
      <c r="C7" s="46"/>
      <c r="D7" s="46"/>
      <c r="E7" s="2"/>
      <c r="F7" s="2"/>
    </row>
    <row r="8" spans="1:6" s="5" customFormat="1" ht="15.65">
      <c r="A8"/>
      <c r="B8" s="57" t="s">
        <v>43</v>
      </c>
      <c r="C8" s="37"/>
      <c r="D8" s="37"/>
      <c r="E8" s="38"/>
      <c r="F8" s="39">
        <f>SUM(F9:F16)</f>
        <v>0</v>
      </c>
    </row>
    <row r="9" spans="1:6" s="5" customFormat="1" ht="12.9">
      <c r="A9" s="77" t="s">
        <v>7</v>
      </c>
      <c r="B9" s="78" t="s">
        <v>44</v>
      </c>
      <c r="C9" s="79" t="s">
        <v>4</v>
      </c>
      <c r="D9" s="80">
        <v>2</v>
      </c>
      <c r="E9" s="81"/>
      <c r="F9" s="89">
        <f>ROUND(D9*E9,2)</f>
        <v>0</v>
      </c>
    </row>
    <row r="10" spans="1:6" s="5" customFormat="1" ht="12.9">
      <c r="A10" s="77" t="s">
        <v>8</v>
      </c>
      <c r="B10" s="78" t="s">
        <v>45</v>
      </c>
      <c r="C10" s="79" t="s">
        <v>4</v>
      </c>
      <c r="D10" s="80">
        <v>1</v>
      </c>
      <c r="E10" s="81"/>
      <c r="F10" s="89">
        <f t="shared" ref="F10:F16" si="0">ROUND(D10*E10,2)</f>
        <v>0</v>
      </c>
    </row>
    <row r="11" spans="1:6" s="5" customFormat="1" ht="12.9">
      <c r="A11" s="77" t="s">
        <v>9</v>
      </c>
      <c r="B11" s="78" t="s">
        <v>46</v>
      </c>
      <c r="C11" s="79" t="s">
        <v>4</v>
      </c>
      <c r="D11" s="80">
        <v>1</v>
      </c>
      <c r="E11" s="81"/>
      <c r="F11" s="89">
        <f t="shared" si="0"/>
        <v>0</v>
      </c>
    </row>
    <row r="12" spans="1:6" s="5" customFormat="1" ht="12.9">
      <c r="A12" s="77" t="s">
        <v>15</v>
      </c>
      <c r="B12" s="78" t="s">
        <v>47</v>
      </c>
      <c r="C12" s="79" t="s">
        <v>4</v>
      </c>
      <c r="D12" s="80">
        <v>1</v>
      </c>
      <c r="E12" s="81"/>
      <c r="F12" s="89">
        <f t="shared" si="0"/>
        <v>0</v>
      </c>
    </row>
    <row r="13" spans="1:6" s="5" customFormat="1" ht="12.9">
      <c r="A13" s="77" t="s">
        <v>87</v>
      </c>
      <c r="B13" s="78" t="s">
        <v>48</v>
      </c>
      <c r="C13" s="79" t="s">
        <v>4</v>
      </c>
      <c r="D13" s="80">
        <v>2</v>
      </c>
      <c r="E13" s="81"/>
      <c r="F13" s="89">
        <f t="shared" si="0"/>
        <v>0</v>
      </c>
    </row>
    <row r="14" spans="1:6" s="5" customFormat="1" ht="12.9">
      <c r="A14" s="77" t="s">
        <v>88</v>
      </c>
      <c r="B14" s="78" t="s">
        <v>49</v>
      </c>
      <c r="C14" s="79" t="s">
        <v>4</v>
      </c>
      <c r="D14" s="80">
        <v>2</v>
      </c>
      <c r="E14" s="81"/>
      <c r="F14" s="89">
        <f t="shared" si="0"/>
        <v>0</v>
      </c>
    </row>
    <row r="15" spans="1:6" s="5" customFormat="1" ht="12.9">
      <c r="A15" s="77" t="s">
        <v>89</v>
      </c>
      <c r="B15" s="78" t="s">
        <v>50</v>
      </c>
      <c r="C15" s="79" t="s">
        <v>4</v>
      </c>
      <c r="D15" s="80">
        <v>1</v>
      </c>
      <c r="E15" s="81"/>
      <c r="F15" s="89">
        <f t="shared" si="0"/>
        <v>0</v>
      </c>
    </row>
    <row r="16" spans="1:6" s="5" customFormat="1" ht="12.9">
      <c r="A16" s="77" t="s">
        <v>90</v>
      </c>
      <c r="B16" s="78" t="s">
        <v>51</v>
      </c>
      <c r="C16" s="79" t="s">
        <v>4</v>
      </c>
      <c r="D16" s="80">
        <v>1</v>
      </c>
      <c r="E16" s="81"/>
      <c r="F16" s="89">
        <f t="shared" si="0"/>
        <v>0</v>
      </c>
    </row>
    <row r="17" spans="1:6" s="5" customFormat="1">
      <c r="A17"/>
      <c r="B17" s="58"/>
      <c r="C17" s="47"/>
      <c r="D17" s="47"/>
      <c r="E17" s="12"/>
      <c r="F17" s="32">
        <f t="shared" ref="F17:F80" si="1">ROUND(D17*E17,2)</f>
        <v>0</v>
      </c>
    </row>
    <row r="18" spans="1:6" s="5" customFormat="1" ht="15.65">
      <c r="A18"/>
      <c r="B18" s="57" t="s">
        <v>52</v>
      </c>
      <c r="C18" s="37"/>
      <c r="D18" s="37"/>
      <c r="E18" s="38"/>
      <c r="F18" s="39">
        <f>SUM(F19)</f>
        <v>0</v>
      </c>
    </row>
    <row r="19" spans="1:6" s="5" customFormat="1" ht="34.65">
      <c r="A19" s="77" t="s">
        <v>10</v>
      </c>
      <c r="B19" s="78" t="s">
        <v>301</v>
      </c>
      <c r="C19" s="79" t="s">
        <v>4</v>
      </c>
      <c r="D19" s="80">
        <v>1</v>
      </c>
      <c r="E19" s="81"/>
      <c r="F19" s="89">
        <f t="shared" si="1"/>
        <v>0</v>
      </c>
    </row>
    <row r="20" spans="1:6" s="5" customFormat="1">
      <c r="A20"/>
      <c r="B20" s="58"/>
      <c r="C20" s="47"/>
      <c r="D20" s="47"/>
      <c r="E20" s="12"/>
      <c r="F20" s="32">
        <f t="shared" si="1"/>
        <v>0</v>
      </c>
    </row>
    <row r="21" spans="1:6" s="5" customFormat="1" ht="15.65">
      <c r="A21"/>
      <c r="B21" s="57" t="s">
        <v>53</v>
      </c>
      <c r="C21" s="37"/>
      <c r="D21" s="37"/>
      <c r="E21" s="38"/>
      <c r="F21" s="39">
        <f>SUM(F22:F28)</f>
        <v>0</v>
      </c>
    </row>
    <row r="22" spans="1:6" s="5" customFormat="1" ht="34.65">
      <c r="A22" s="77" t="s">
        <v>11</v>
      </c>
      <c r="B22" s="78" t="s">
        <v>323</v>
      </c>
      <c r="C22" s="79" t="s">
        <v>4</v>
      </c>
      <c r="D22" s="80">
        <v>1</v>
      </c>
      <c r="E22" s="81"/>
      <c r="F22" s="90">
        <f t="shared" si="1"/>
        <v>0</v>
      </c>
    </row>
    <row r="23" spans="1:6" s="5" customFormat="1" ht="64.55" customHeight="1">
      <c r="A23" s="77" t="s">
        <v>12</v>
      </c>
      <c r="B23" s="78" t="s">
        <v>54</v>
      </c>
      <c r="C23" s="79" t="s">
        <v>4</v>
      </c>
      <c r="D23" s="80">
        <v>1</v>
      </c>
      <c r="E23" s="81"/>
      <c r="F23" s="90">
        <f t="shared" si="1"/>
        <v>0</v>
      </c>
    </row>
    <row r="24" spans="1:6" s="5" customFormat="1" ht="12.9">
      <c r="A24" s="77" t="s">
        <v>13</v>
      </c>
      <c r="B24" s="78" t="s">
        <v>309</v>
      </c>
      <c r="C24" s="79" t="s">
        <v>4</v>
      </c>
      <c r="D24" s="80">
        <v>1</v>
      </c>
      <c r="E24" s="81"/>
      <c r="F24" s="90">
        <f t="shared" si="1"/>
        <v>0</v>
      </c>
    </row>
    <row r="25" spans="1:6" s="5" customFormat="1" ht="12.9">
      <c r="A25" s="77" t="s">
        <v>14</v>
      </c>
      <c r="B25" s="78" t="s">
        <v>324</v>
      </c>
      <c r="C25" s="79" t="s">
        <v>4</v>
      </c>
      <c r="D25" s="80">
        <v>1</v>
      </c>
      <c r="E25" s="81"/>
      <c r="F25" s="90">
        <f t="shared" si="1"/>
        <v>0</v>
      </c>
    </row>
    <row r="26" spans="1:6" s="5" customFormat="1" ht="12.9">
      <c r="A26" s="77" t="s">
        <v>18</v>
      </c>
      <c r="B26" s="78" t="s">
        <v>310</v>
      </c>
      <c r="C26" s="79" t="s">
        <v>4</v>
      </c>
      <c r="D26" s="80">
        <v>1</v>
      </c>
      <c r="E26" s="81"/>
      <c r="F26" s="90">
        <f t="shared" si="1"/>
        <v>0</v>
      </c>
    </row>
    <row r="27" spans="1:6" s="5" customFormat="1" ht="12.9">
      <c r="A27" s="77" t="s">
        <v>29</v>
      </c>
      <c r="B27" s="78" t="s">
        <v>55</v>
      </c>
      <c r="C27" s="79" t="s">
        <v>4</v>
      </c>
      <c r="D27" s="80">
        <v>2</v>
      </c>
      <c r="E27" s="81"/>
      <c r="F27" s="90">
        <f t="shared" si="1"/>
        <v>0</v>
      </c>
    </row>
    <row r="28" spans="1:6" s="5" customFormat="1" ht="12.9">
      <c r="A28" s="77" t="s">
        <v>92</v>
      </c>
      <c r="B28" s="78" t="s">
        <v>51</v>
      </c>
      <c r="C28" s="79" t="s">
        <v>4</v>
      </c>
      <c r="D28" s="80">
        <v>2</v>
      </c>
      <c r="E28" s="81"/>
      <c r="F28" s="90">
        <f t="shared" si="1"/>
        <v>0</v>
      </c>
    </row>
    <row r="29" spans="1:6" s="5" customFormat="1">
      <c r="A29"/>
      <c r="B29" s="58"/>
      <c r="C29" s="47"/>
      <c r="D29" s="47"/>
      <c r="E29" s="12"/>
      <c r="F29" s="32">
        <f t="shared" si="1"/>
        <v>0</v>
      </c>
    </row>
    <row r="30" spans="1:6" s="5" customFormat="1" ht="15.65">
      <c r="A30"/>
      <c r="B30" s="57" t="s">
        <v>56</v>
      </c>
      <c r="C30" s="37"/>
      <c r="D30" s="37"/>
      <c r="E30" s="38"/>
      <c r="F30" s="39">
        <f>SUM(F31:F37)</f>
        <v>0</v>
      </c>
    </row>
    <row r="31" spans="1:6" s="5" customFormat="1" ht="34.65">
      <c r="A31" s="77" t="s">
        <v>16</v>
      </c>
      <c r="B31" s="78" t="s">
        <v>323</v>
      </c>
      <c r="C31" s="79" t="s">
        <v>4</v>
      </c>
      <c r="D31" s="80">
        <v>1</v>
      </c>
      <c r="E31" s="81"/>
      <c r="F31" s="90">
        <f t="shared" si="1"/>
        <v>0</v>
      </c>
    </row>
    <row r="32" spans="1:6" s="5" customFormat="1" ht="46.2">
      <c r="A32" s="77" t="s">
        <v>17</v>
      </c>
      <c r="B32" s="78" t="s">
        <v>54</v>
      </c>
      <c r="C32" s="79" t="s">
        <v>4</v>
      </c>
      <c r="D32" s="80">
        <v>1</v>
      </c>
      <c r="E32" s="81"/>
      <c r="F32" s="90">
        <f t="shared" si="1"/>
        <v>0</v>
      </c>
    </row>
    <row r="33" spans="1:6" s="5" customFormat="1" ht="12.9">
      <c r="A33" s="77" t="s">
        <v>93</v>
      </c>
      <c r="B33" s="78" t="s">
        <v>309</v>
      </c>
      <c r="C33" s="79" t="s">
        <v>4</v>
      </c>
      <c r="D33" s="80">
        <v>1</v>
      </c>
      <c r="E33" s="81"/>
      <c r="F33" s="90">
        <f t="shared" si="1"/>
        <v>0</v>
      </c>
    </row>
    <row r="34" spans="1:6" s="5" customFormat="1" ht="12.9">
      <c r="A34" s="77" t="s">
        <v>94</v>
      </c>
      <c r="B34" s="78" t="s">
        <v>324</v>
      </c>
      <c r="C34" s="79" t="s">
        <v>4</v>
      </c>
      <c r="D34" s="80">
        <v>1</v>
      </c>
      <c r="E34" s="81"/>
      <c r="F34" s="90">
        <f t="shared" si="1"/>
        <v>0</v>
      </c>
    </row>
    <row r="35" spans="1:6" s="5" customFormat="1" ht="12.9">
      <c r="A35" s="77" t="s">
        <v>95</v>
      </c>
      <c r="B35" s="78" t="s">
        <v>310</v>
      </c>
      <c r="C35" s="79" t="s">
        <v>4</v>
      </c>
      <c r="D35" s="80">
        <v>1</v>
      </c>
      <c r="E35" s="81"/>
      <c r="F35" s="90">
        <f t="shared" si="1"/>
        <v>0</v>
      </c>
    </row>
    <row r="36" spans="1:6" s="5" customFormat="1" ht="12.9">
      <c r="A36" s="77" t="s">
        <v>96</v>
      </c>
      <c r="B36" s="78" t="s">
        <v>55</v>
      </c>
      <c r="C36" s="79" t="s">
        <v>4</v>
      </c>
      <c r="D36" s="80">
        <v>2</v>
      </c>
      <c r="E36" s="81"/>
      <c r="F36" s="90">
        <f t="shared" si="1"/>
        <v>0</v>
      </c>
    </row>
    <row r="37" spans="1:6" s="5" customFormat="1" ht="12.9">
      <c r="A37" s="77" t="s">
        <v>97</v>
      </c>
      <c r="B37" s="78" t="s">
        <v>51</v>
      </c>
      <c r="C37" s="79" t="s">
        <v>4</v>
      </c>
      <c r="D37" s="80">
        <v>2</v>
      </c>
      <c r="E37" s="81"/>
      <c r="F37" s="90">
        <f t="shared" si="1"/>
        <v>0</v>
      </c>
    </row>
    <row r="38" spans="1:6" s="5" customFormat="1">
      <c r="A38"/>
      <c r="B38" s="58"/>
      <c r="C38" s="47"/>
      <c r="D38" s="47"/>
      <c r="E38" s="12"/>
      <c r="F38" s="32">
        <f t="shared" si="1"/>
        <v>0</v>
      </c>
    </row>
    <row r="39" spans="1:6" s="5" customFormat="1" ht="15.65">
      <c r="A39"/>
      <c r="B39" s="57" t="s">
        <v>57</v>
      </c>
      <c r="C39" s="37"/>
      <c r="D39" s="37"/>
      <c r="E39" s="38"/>
      <c r="F39" s="39">
        <f>SUM(F40:F46)</f>
        <v>0</v>
      </c>
    </row>
    <row r="40" spans="1:6" s="5" customFormat="1" ht="12.9">
      <c r="A40" s="77" t="s">
        <v>19</v>
      </c>
      <c r="B40" s="78" t="s">
        <v>48</v>
      </c>
      <c r="C40" s="79" t="s">
        <v>4</v>
      </c>
      <c r="D40" s="80">
        <v>4</v>
      </c>
      <c r="E40" s="81"/>
      <c r="F40" s="89">
        <f t="shared" si="1"/>
        <v>0</v>
      </c>
    </row>
    <row r="41" spans="1:6" s="28" customFormat="1" ht="15.65">
      <c r="A41" s="77" t="s">
        <v>20</v>
      </c>
      <c r="B41" s="78" t="s">
        <v>50</v>
      </c>
      <c r="C41" s="79" t="s">
        <v>4</v>
      </c>
      <c r="D41" s="80">
        <v>6</v>
      </c>
      <c r="E41" s="81"/>
      <c r="F41" s="89">
        <f t="shared" si="1"/>
        <v>0</v>
      </c>
    </row>
    <row r="42" spans="1:6" s="28" customFormat="1" ht="15.65">
      <c r="A42" s="77" t="s">
        <v>21</v>
      </c>
      <c r="B42" s="78" t="s">
        <v>51</v>
      </c>
      <c r="C42" s="79" t="s">
        <v>4</v>
      </c>
      <c r="D42" s="80">
        <v>6</v>
      </c>
      <c r="E42" s="81"/>
      <c r="F42" s="89">
        <f t="shared" si="1"/>
        <v>0</v>
      </c>
    </row>
    <row r="43" spans="1:6" s="28" customFormat="1" ht="15.65">
      <c r="A43" s="77" t="s">
        <v>22</v>
      </c>
      <c r="B43" s="78" t="s">
        <v>58</v>
      </c>
      <c r="C43" s="79" t="s">
        <v>59</v>
      </c>
      <c r="D43" s="80">
        <v>22</v>
      </c>
      <c r="E43" s="81"/>
      <c r="F43" s="89">
        <f t="shared" si="1"/>
        <v>0</v>
      </c>
    </row>
    <row r="44" spans="1:6" s="28" customFormat="1" ht="15.65">
      <c r="A44" s="77" t="s">
        <v>36</v>
      </c>
      <c r="B44" s="78" t="s">
        <v>60</v>
      </c>
      <c r="C44" s="79" t="s">
        <v>59</v>
      </c>
      <c r="D44" s="80">
        <v>22</v>
      </c>
      <c r="E44" s="81"/>
      <c r="F44" s="89">
        <f t="shared" si="1"/>
        <v>0</v>
      </c>
    </row>
    <row r="45" spans="1:6" s="28" customFormat="1" ht="15.65">
      <c r="A45" s="77" t="s">
        <v>37</v>
      </c>
      <c r="B45" s="78" t="s">
        <v>61</v>
      </c>
      <c r="C45" s="79" t="s">
        <v>4</v>
      </c>
      <c r="D45" s="80">
        <v>1</v>
      </c>
      <c r="E45" s="81"/>
      <c r="F45" s="89">
        <f t="shared" si="1"/>
        <v>0</v>
      </c>
    </row>
    <row r="46" spans="1:6" s="28" customFormat="1" ht="15.65">
      <c r="A46" s="77" t="s">
        <v>98</v>
      </c>
      <c r="B46" s="78" t="s">
        <v>62</v>
      </c>
      <c r="C46" s="79" t="s">
        <v>4</v>
      </c>
      <c r="D46" s="80">
        <v>2</v>
      </c>
      <c r="E46" s="81"/>
      <c r="F46" s="89">
        <f t="shared" si="1"/>
        <v>0</v>
      </c>
    </row>
    <row r="47" spans="1:6" s="28" customFormat="1" ht="15.65">
      <c r="A47"/>
      <c r="B47" s="58"/>
      <c r="C47" s="47"/>
      <c r="D47" s="47"/>
      <c r="E47" s="12"/>
      <c r="F47" s="32">
        <f t="shared" si="1"/>
        <v>0</v>
      </c>
    </row>
    <row r="48" spans="1:6" s="5" customFormat="1" ht="15.65">
      <c r="A48"/>
      <c r="B48" s="57" t="s">
        <v>63</v>
      </c>
      <c r="C48" s="37"/>
      <c r="D48" s="37"/>
      <c r="E48" s="38"/>
      <c r="F48" s="39">
        <f>SUM(F49:F55)</f>
        <v>0</v>
      </c>
    </row>
    <row r="49" spans="1:6" s="28" customFormat="1" ht="34.65">
      <c r="A49" s="77" t="s">
        <v>23</v>
      </c>
      <c r="B49" s="78" t="s">
        <v>323</v>
      </c>
      <c r="C49" s="79" t="s">
        <v>4</v>
      </c>
      <c r="D49" s="80">
        <v>1</v>
      </c>
      <c r="E49" s="81"/>
      <c r="F49" s="90">
        <f t="shared" si="1"/>
        <v>0</v>
      </c>
    </row>
    <row r="50" spans="1:6" s="28" customFormat="1" ht="15.65">
      <c r="A50" s="77" t="s">
        <v>24</v>
      </c>
      <c r="B50" s="78" t="s">
        <v>302</v>
      </c>
      <c r="C50" s="79" t="s">
        <v>4</v>
      </c>
      <c r="D50" s="80">
        <v>1</v>
      </c>
      <c r="E50" s="81"/>
      <c r="F50" s="90">
        <f t="shared" si="1"/>
        <v>0</v>
      </c>
    </row>
    <row r="51" spans="1:6" s="28" customFormat="1" ht="15.65">
      <c r="A51" s="77" t="s">
        <v>28</v>
      </c>
      <c r="B51" s="78" t="s">
        <v>303</v>
      </c>
      <c r="C51" s="79" t="s">
        <v>4</v>
      </c>
      <c r="D51" s="80">
        <v>1</v>
      </c>
      <c r="E51" s="81"/>
      <c r="F51" s="90">
        <f t="shared" si="1"/>
        <v>0</v>
      </c>
    </row>
    <row r="52" spans="1:6" s="28" customFormat="1" ht="15.65">
      <c r="A52" s="77" t="s">
        <v>30</v>
      </c>
      <c r="B52" s="78" t="s">
        <v>64</v>
      </c>
      <c r="C52" s="79" t="s">
        <v>4</v>
      </c>
      <c r="D52" s="80">
        <v>1</v>
      </c>
      <c r="E52" s="81"/>
      <c r="F52" s="90">
        <f t="shared" si="1"/>
        <v>0</v>
      </c>
    </row>
    <row r="53" spans="1:6" s="28" customFormat="1" ht="15.65">
      <c r="A53" s="77" t="s">
        <v>38</v>
      </c>
      <c r="B53" s="78" t="s">
        <v>65</v>
      </c>
      <c r="C53" s="79" t="s">
        <v>4</v>
      </c>
      <c r="D53" s="80">
        <v>1</v>
      </c>
      <c r="E53" s="81"/>
      <c r="F53" s="90">
        <f t="shared" si="1"/>
        <v>0</v>
      </c>
    </row>
    <row r="54" spans="1:6" s="28" customFormat="1" ht="15.65">
      <c r="A54" s="77" t="s">
        <v>99</v>
      </c>
      <c r="B54" s="78" t="s">
        <v>66</v>
      </c>
      <c r="C54" s="79" t="s">
        <v>4</v>
      </c>
      <c r="D54" s="80">
        <v>2</v>
      </c>
      <c r="E54" s="81"/>
      <c r="F54" s="90">
        <f t="shared" si="1"/>
        <v>0</v>
      </c>
    </row>
    <row r="55" spans="1:6" s="28" customFormat="1" ht="15.65">
      <c r="A55" s="77" t="s">
        <v>100</v>
      </c>
      <c r="B55" s="78" t="s">
        <v>51</v>
      </c>
      <c r="C55" s="79" t="s">
        <v>4</v>
      </c>
      <c r="D55" s="80">
        <v>2</v>
      </c>
      <c r="E55" s="81"/>
      <c r="F55" s="90">
        <f t="shared" si="1"/>
        <v>0</v>
      </c>
    </row>
    <row r="56" spans="1:6" s="28" customFormat="1" ht="15.65">
      <c r="A56"/>
      <c r="B56" s="58"/>
      <c r="C56" s="47"/>
      <c r="D56" s="47"/>
      <c r="E56" s="12"/>
      <c r="F56" s="32">
        <f t="shared" si="1"/>
        <v>0</v>
      </c>
    </row>
    <row r="57" spans="1:6" s="5" customFormat="1" ht="15.65">
      <c r="A57"/>
      <c r="B57" s="57" t="s">
        <v>67</v>
      </c>
      <c r="C57" s="37"/>
      <c r="D57" s="37"/>
      <c r="E57" s="38"/>
      <c r="F57" s="39">
        <f>SUM(F58:F64)</f>
        <v>0</v>
      </c>
    </row>
    <row r="58" spans="1:6" s="28" customFormat="1" ht="34.65">
      <c r="A58" s="77" t="s">
        <v>25</v>
      </c>
      <c r="B58" s="78" t="s">
        <v>323</v>
      </c>
      <c r="C58" s="79" t="s">
        <v>4</v>
      </c>
      <c r="D58" s="80">
        <v>1</v>
      </c>
      <c r="E58" s="81"/>
      <c r="F58" s="89">
        <f t="shared" si="1"/>
        <v>0</v>
      </c>
    </row>
    <row r="59" spans="1:6" s="28" customFormat="1" ht="46.2">
      <c r="A59" s="77" t="s">
        <v>26</v>
      </c>
      <c r="B59" s="78" t="s">
        <v>54</v>
      </c>
      <c r="C59" s="79" t="s">
        <v>4</v>
      </c>
      <c r="D59" s="80">
        <v>1</v>
      </c>
      <c r="E59" s="81"/>
      <c r="F59" s="89">
        <f t="shared" si="1"/>
        <v>0</v>
      </c>
    </row>
    <row r="60" spans="1:6" s="28" customFormat="1" ht="15.65">
      <c r="A60" s="77" t="s">
        <v>31</v>
      </c>
      <c r="B60" s="78" t="s">
        <v>309</v>
      </c>
      <c r="C60" s="79" t="s">
        <v>4</v>
      </c>
      <c r="D60" s="80">
        <v>1</v>
      </c>
      <c r="E60" s="81"/>
      <c r="F60" s="89">
        <f t="shared" si="1"/>
        <v>0</v>
      </c>
    </row>
    <row r="61" spans="1:6" s="28" customFormat="1" ht="15.65">
      <c r="A61" s="77" t="s">
        <v>32</v>
      </c>
      <c r="B61" s="78" t="s">
        <v>324</v>
      </c>
      <c r="C61" s="79" t="s">
        <v>4</v>
      </c>
      <c r="D61" s="80">
        <v>1</v>
      </c>
      <c r="E61" s="81"/>
      <c r="F61" s="89">
        <f t="shared" si="1"/>
        <v>0</v>
      </c>
    </row>
    <row r="62" spans="1:6" s="28" customFormat="1" ht="15.65">
      <c r="A62" s="77" t="s">
        <v>33</v>
      </c>
      <c r="B62" s="78" t="s">
        <v>310</v>
      </c>
      <c r="C62" s="79" t="s">
        <v>4</v>
      </c>
      <c r="D62" s="80">
        <v>1</v>
      </c>
      <c r="E62" s="81"/>
      <c r="F62" s="89">
        <f t="shared" si="1"/>
        <v>0</v>
      </c>
    </row>
    <row r="63" spans="1:6" s="28" customFormat="1" ht="15.65">
      <c r="A63" s="77" t="s">
        <v>101</v>
      </c>
      <c r="B63" s="78" t="s">
        <v>66</v>
      </c>
      <c r="C63" s="79" t="s">
        <v>4</v>
      </c>
      <c r="D63" s="80">
        <v>2</v>
      </c>
      <c r="E63" s="81"/>
      <c r="F63" s="89">
        <f t="shared" si="1"/>
        <v>0</v>
      </c>
    </row>
    <row r="64" spans="1:6" s="28" customFormat="1" ht="15.65">
      <c r="A64" s="77" t="s">
        <v>102</v>
      </c>
      <c r="B64" s="78" t="s">
        <v>51</v>
      </c>
      <c r="C64" s="79" t="s">
        <v>4</v>
      </c>
      <c r="D64" s="80">
        <v>2</v>
      </c>
      <c r="E64" s="81"/>
      <c r="F64" s="89">
        <f t="shared" si="1"/>
        <v>0</v>
      </c>
    </row>
    <row r="65" spans="1:6" s="28" customFormat="1" ht="15.65">
      <c r="A65"/>
      <c r="B65" s="58"/>
      <c r="C65" s="47"/>
      <c r="D65" s="47"/>
      <c r="E65" s="12"/>
      <c r="F65" s="32">
        <f t="shared" si="1"/>
        <v>0</v>
      </c>
    </row>
    <row r="66" spans="1:6" s="5" customFormat="1" ht="15.65">
      <c r="A66"/>
      <c r="B66" s="57" t="s">
        <v>68</v>
      </c>
      <c r="C66" s="37"/>
      <c r="D66" s="37"/>
      <c r="E66" s="38"/>
      <c r="F66" s="39">
        <f>SUM(F67:F81)</f>
        <v>0</v>
      </c>
    </row>
    <row r="67" spans="1:6" s="28" customFormat="1" ht="15.65">
      <c r="A67" s="77" t="s">
        <v>34</v>
      </c>
      <c r="B67" s="78" t="s">
        <v>304</v>
      </c>
      <c r="C67" s="79" t="s">
        <v>4</v>
      </c>
      <c r="D67" s="80">
        <v>1</v>
      </c>
      <c r="E67" s="81"/>
      <c r="F67" s="89">
        <f t="shared" si="1"/>
        <v>0</v>
      </c>
    </row>
    <row r="68" spans="1:6" s="28" customFormat="1" ht="15.65">
      <c r="A68" s="77" t="s">
        <v>35</v>
      </c>
      <c r="B68" s="78" t="s">
        <v>66</v>
      </c>
      <c r="C68" s="79" t="s">
        <v>4</v>
      </c>
      <c r="D68" s="80">
        <v>2</v>
      </c>
      <c r="E68" s="81"/>
      <c r="F68" s="89">
        <f t="shared" si="1"/>
        <v>0</v>
      </c>
    </row>
    <row r="69" spans="1:6" s="28" customFormat="1" ht="15.65">
      <c r="A69" s="77" t="s">
        <v>103</v>
      </c>
      <c r="B69" s="78" t="s">
        <v>51</v>
      </c>
      <c r="C69" s="79" t="s">
        <v>4</v>
      </c>
      <c r="D69" s="80">
        <v>2</v>
      </c>
      <c r="E69" s="81"/>
      <c r="F69" s="89">
        <f t="shared" si="1"/>
        <v>0</v>
      </c>
    </row>
    <row r="70" spans="1:6" s="28" customFormat="1" ht="15.65">
      <c r="A70" s="77" t="s">
        <v>104</v>
      </c>
      <c r="B70" s="78" t="s">
        <v>305</v>
      </c>
      <c r="C70" s="79" t="s">
        <v>4</v>
      </c>
      <c r="D70" s="80">
        <v>1</v>
      </c>
      <c r="E70" s="81"/>
      <c r="F70" s="89">
        <f t="shared" si="1"/>
        <v>0</v>
      </c>
    </row>
    <row r="71" spans="1:6" s="28" customFormat="1" ht="15.65">
      <c r="A71" s="77" t="s">
        <v>105</v>
      </c>
      <c r="B71" s="78" t="s">
        <v>309</v>
      </c>
      <c r="C71" s="79" t="s">
        <v>4</v>
      </c>
      <c r="D71" s="80">
        <v>1</v>
      </c>
      <c r="E71" s="81"/>
      <c r="F71" s="89">
        <f t="shared" si="1"/>
        <v>0</v>
      </c>
    </row>
    <row r="72" spans="1:6" s="28" customFormat="1" ht="15.65">
      <c r="A72" s="77" t="s">
        <v>106</v>
      </c>
      <c r="B72" s="78" t="s">
        <v>69</v>
      </c>
      <c r="C72" s="79" t="s">
        <v>4</v>
      </c>
      <c r="D72" s="80">
        <v>2</v>
      </c>
      <c r="E72" s="81"/>
      <c r="F72" s="89">
        <f t="shared" si="1"/>
        <v>0</v>
      </c>
    </row>
    <row r="73" spans="1:6" s="28" customFormat="1" ht="15.65">
      <c r="A73" s="77" t="s">
        <v>107</v>
      </c>
      <c r="B73" s="78" t="s">
        <v>46</v>
      </c>
      <c r="C73" s="79" t="s">
        <v>4</v>
      </c>
      <c r="D73" s="80">
        <v>1</v>
      </c>
      <c r="E73" s="81"/>
      <c r="F73" s="89">
        <f t="shared" si="1"/>
        <v>0</v>
      </c>
    </row>
    <row r="74" spans="1:6" s="28" customFormat="1" ht="15.65">
      <c r="A74" s="77" t="s">
        <v>108</v>
      </c>
      <c r="B74" s="78" t="s">
        <v>47</v>
      </c>
      <c r="C74" s="79" t="s">
        <v>4</v>
      </c>
      <c r="D74" s="80">
        <v>1</v>
      </c>
      <c r="E74" s="81"/>
      <c r="F74" s="89">
        <f t="shared" si="1"/>
        <v>0</v>
      </c>
    </row>
    <row r="75" spans="1:6" s="28" customFormat="1" ht="34.65">
      <c r="A75" s="77" t="s">
        <v>109</v>
      </c>
      <c r="B75" s="78" t="s">
        <v>323</v>
      </c>
      <c r="C75" s="79" t="s">
        <v>4</v>
      </c>
      <c r="D75" s="80">
        <v>1</v>
      </c>
      <c r="E75" s="81"/>
      <c r="F75" s="89">
        <f t="shared" si="1"/>
        <v>0</v>
      </c>
    </row>
    <row r="76" spans="1:6" s="28" customFormat="1" ht="46.2">
      <c r="A76" s="77" t="s">
        <v>110</v>
      </c>
      <c r="B76" s="78" t="s">
        <v>54</v>
      </c>
      <c r="C76" s="79" t="s">
        <v>4</v>
      </c>
      <c r="D76" s="80">
        <v>1</v>
      </c>
      <c r="E76" s="81"/>
      <c r="F76" s="89">
        <f t="shared" si="1"/>
        <v>0</v>
      </c>
    </row>
    <row r="77" spans="1:6" s="28" customFormat="1" ht="15.65">
      <c r="A77" s="77" t="s">
        <v>111</v>
      </c>
      <c r="B77" s="78" t="s">
        <v>309</v>
      </c>
      <c r="C77" s="79" t="s">
        <v>4</v>
      </c>
      <c r="D77" s="80">
        <v>1</v>
      </c>
      <c r="E77" s="81"/>
      <c r="F77" s="89">
        <f t="shared" si="1"/>
        <v>0</v>
      </c>
    </row>
    <row r="78" spans="1:6" s="28" customFormat="1" ht="15.65">
      <c r="A78" s="77" t="s">
        <v>112</v>
      </c>
      <c r="B78" s="78" t="s">
        <v>324</v>
      </c>
      <c r="C78" s="79" t="s">
        <v>4</v>
      </c>
      <c r="D78" s="80">
        <v>1</v>
      </c>
      <c r="E78" s="81"/>
      <c r="F78" s="89">
        <f t="shared" si="1"/>
        <v>0</v>
      </c>
    </row>
    <row r="79" spans="1:6" s="28" customFormat="1" ht="15.65">
      <c r="A79" s="77" t="s">
        <v>113</v>
      </c>
      <c r="B79" s="78" t="s">
        <v>310</v>
      </c>
      <c r="C79" s="79" t="s">
        <v>4</v>
      </c>
      <c r="D79" s="80">
        <v>1</v>
      </c>
      <c r="E79" s="81"/>
      <c r="F79" s="89">
        <f t="shared" si="1"/>
        <v>0</v>
      </c>
    </row>
    <row r="80" spans="1:6" s="28" customFormat="1" ht="15.65">
      <c r="A80" s="77" t="s">
        <v>114</v>
      </c>
      <c r="B80" s="78" t="s">
        <v>66</v>
      </c>
      <c r="C80" s="79" t="s">
        <v>4</v>
      </c>
      <c r="D80" s="80">
        <v>2</v>
      </c>
      <c r="E80" s="81"/>
      <c r="F80" s="89">
        <f t="shared" si="1"/>
        <v>0</v>
      </c>
    </row>
    <row r="81" spans="1:6" s="28" customFormat="1" ht="15.65">
      <c r="A81" s="77" t="s">
        <v>115</v>
      </c>
      <c r="B81" s="78" t="s">
        <v>51</v>
      </c>
      <c r="C81" s="79" t="s">
        <v>4</v>
      </c>
      <c r="D81" s="80">
        <v>2</v>
      </c>
      <c r="E81" s="81"/>
      <c r="F81" s="89">
        <f t="shared" ref="F81:F137" si="2">ROUND(D81*E81,2)</f>
        <v>0</v>
      </c>
    </row>
    <row r="82" spans="1:6" s="28" customFormat="1" ht="15.65">
      <c r="A82"/>
      <c r="B82" s="58"/>
      <c r="C82" s="47"/>
      <c r="D82" s="47"/>
      <c r="E82" s="12"/>
      <c r="F82" s="32">
        <f t="shared" si="2"/>
        <v>0</v>
      </c>
    </row>
    <row r="83" spans="1:6" s="5" customFormat="1" ht="15.65">
      <c r="A83"/>
      <c r="B83" s="57" t="s">
        <v>70</v>
      </c>
      <c r="C83" s="37"/>
      <c r="D83" s="37"/>
      <c r="E83" s="38"/>
      <c r="F83" s="39">
        <f>SUM(F84:F90)</f>
        <v>0</v>
      </c>
    </row>
    <row r="84" spans="1:6" s="28" customFormat="1" ht="34.65">
      <c r="A84" s="77" t="s">
        <v>116</v>
      </c>
      <c r="B84" s="78" t="s">
        <v>323</v>
      </c>
      <c r="C84" s="79" t="s">
        <v>4</v>
      </c>
      <c r="D84" s="80">
        <v>1</v>
      </c>
      <c r="E84" s="81"/>
      <c r="F84" s="90">
        <f t="shared" si="2"/>
        <v>0</v>
      </c>
    </row>
    <row r="85" spans="1:6" s="28" customFormat="1" ht="46.2">
      <c r="A85" s="77" t="s">
        <v>117</v>
      </c>
      <c r="B85" s="78" t="s">
        <v>54</v>
      </c>
      <c r="C85" s="79" t="s">
        <v>4</v>
      </c>
      <c r="D85" s="80">
        <v>1</v>
      </c>
      <c r="E85" s="81"/>
      <c r="F85" s="90">
        <f t="shared" si="2"/>
        <v>0</v>
      </c>
    </row>
    <row r="86" spans="1:6" s="28" customFormat="1" ht="15.65">
      <c r="A86" s="77" t="s">
        <v>118</v>
      </c>
      <c r="B86" s="78" t="s">
        <v>309</v>
      </c>
      <c r="C86" s="79" t="s">
        <v>4</v>
      </c>
      <c r="D86" s="80">
        <v>1</v>
      </c>
      <c r="E86" s="81"/>
      <c r="F86" s="90">
        <f t="shared" si="2"/>
        <v>0</v>
      </c>
    </row>
    <row r="87" spans="1:6" s="28" customFormat="1" ht="15.65">
      <c r="A87" s="77" t="s">
        <v>119</v>
      </c>
      <c r="B87" s="78" t="s">
        <v>324</v>
      </c>
      <c r="C87" s="79" t="s">
        <v>4</v>
      </c>
      <c r="D87" s="80">
        <v>1</v>
      </c>
      <c r="E87" s="81"/>
      <c r="F87" s="90">
        <f t="shared" si="2"/>
        <v>0</v>
      </c>
    </row>
    <row r="88" spans="1:6" s="28" customFormat="1" ht="15.65">
      <c r="A88" s="77" t="s">
        <v>120</v>
      </c>
      <c r="B88" s="78" t="s">
        <v>310</v>
      </c>
      <c r="C88" s="79" t="s">
        <v>4</v>
      </c>
      <c r="D88" s="80">
        <v>1</v>
      </c>
      <c r="E88" s="81"/>
      <c r="F88" s="90">
        <f t="shared" si="2"/>
        <v>0</v>
      </c>
    </row>
    <row r="89" spans="1:6" s="28" customFormat="1" ht="15.65">
      <c r="A89" s="77" t="s">
        <v>121</v>
      </c>
      <c r="B89" s="78" t="s">
        <v>66</v>
      </c>
      <c r="C89" s="79" t="s">
        <v>4</v>
      </c>
      <c r="D89" s="80">
        <v>2</v>
      </c>
      <c r="E89" s="81"/>
      <c r="F89" s="90">
        <f t="shared" si="2"/>
        <v>0</v>
      </c>
    </row>
    <row r="90" spans="1:6" s="28" customFormat="1" ht="15.65">
      <c r="A90" s="77" t="s">
        <v>122</v>
      </c>
      <c r="B90" s="78" t="s">
        <v>51</v>
      </c>
      <c r="C90" s="79" t="s">
        <v>4</v>
      </c>
      <c r="D90" s="80">
        <v>2</v>
      </c>
      <c r="E90" s="81"/>
      <c r="F90" s="90">
        <f t="shared" si="2"/>
        <v>0</v>
      </c>
    </row>
    <row r="91" spans="1:6" s="28" customFormat="1" ht="15.65">
      <c r="A91"/>
      <c r="B91" s="58"/>
      <c r="C91" s="47"/>
      <c r="D91" s="47"/>
      <c r="E91" s="12"/>
      <c r="F91" s="32">
        <f t="shared" si="2"/>
        <v>0</v>
      </c>
    </row>
    <row r="92" spans="1:6" s="5" customFormat="1" ht="15.65">
      <c r="A92"/>
      <c r="B92" s="57" t="s">
        <v>71</v>
      </c>
      <c r="C92" s="37"/>
      <c r="D92" s="37"/>
      <c r="E92" s="38"/>
      <c r="F92" s="39">
        <f>SUM(F93:F99)</f>
        <v>0</v>
      </c>
    </row>
    <row r="93" spans="1:6" s="28" customFormat="1" ht="34.65">
      <c r="A93" s="77" t="s">
        <v>123</v>
      </c>
      <c r="B93" s="78" t="s">
        <v>323</v>
      </c>
      <c r="C93" s="79" t="s">
        <v>4</v>
      </c>
      <c r="D93" s="80">
        <v>1</v>
      </c>
      <c r="E93" s="81"/>
      <c r="F93" s="89">
        <f t="shared" si="2"/>
        <v>0</v>
      </c>
    </row>
    <row r="94" spans="1:6" s="28" customFormat="1" ht="15.65">
      <c r="A94" s="77" t="s">
        <v>124</v>
      </c>
      <c r="B94" s="78" t="s">
        <v>66</v>
      </c>
      <c r="C94" s="79" t="s">
        <v>4</v>
      </c>
      <c r="D94" s="80">
        <v>2</v>
      </c>
      <c r="E94" s="81"/>
      <c r="F94" s="89">
        <f t="shared" si="2"/>
        <v>0</v>
      </c>
    </row>
    <row r="95" spans="1:6" s="28" customFormat="1" ht="15.65">
      <c r="A95" s="77" t="s">
        <v>125</v>
      </c>
      <c r="B95" s="78" t="s">
        <v>305</v>
      </c>
      <c r="C95" s="79" t="s">
        <v>4</v>
      </c>
      <c r="D95" s="80">
        <v>1</v>
      </c>
      <c r="E95" s="81"/>
      <c r="F95" s="89">
        <f t="shared" si="2"/>
        <v>0</v>
      </c>
    </row>
    <row r="96" spans="1:6" s="28" customFormat="1" ht="15.65">
      <c r="A96" s="77" t="s">
        <v>126</v>
      </c>
      <c r="B96" s="78" t="s">
        <v>46</v>
      </c>
      <c r="C96" s="79" t="s">
        <v>4</v>
      </c>
      <c r="D96" s="80">
        <v>1</v>
      </c>
      <c r="E96" s="81"/>
      <c r="F96" s="89">
        <f t="shared" si="2"/>
        <v>0</v>
      </c>
    </row>
    <row r="97" spans="1:6" s="28" customFormat="1" ht="15.65">
      <c r="A97" s="77" t="s">
        <v>127</v>
      </c>
      <c r="B97" s="78" t="s">
        <v>47</v>
      </c>
      <c r="C97" s="79" t="s">
        <v>4</v>
      </c>
      <c r="D97" s="80">
        <v>1</v>
      </c>
      <c r="E97" s="81"/>
      <c r="F97" s="89">
        <f t="shared" si="2"/>
        <v>0</v>
      </c>
    </row>
    <row r="98" spans="1:6" s="28" customFormat="1" ht="15.65">
      <c r="A98" s="77" t="s">
        <v>128</v>
      </c>
      <c r="B98" s="78" t="s">
        <v>72</v>
      </c>
      <c r="C98" s="79" t="s">
        <v>4</v>
      </c>
      <c r="D98" s="80">
        <v>1</v>
      </c>
      <c r="E98" s="81"/>
      <c r="F98" s="89">
        <f t="shared" si="2"/>
        <v>0</v>
      </c>
    </row>
    <row r="99" spans="1:6" s="28" customFormat="1" ht="15.65">
      <c r="A99" s="77" t="s">
        <v>129</v>
      </c>
      <c r="B99" s="78" t="s">
        <v>69</v>
      </c>
      <c r="C99" s="79" t="s">
        <v>4</v>
      </c>
      <c r="D99" s="80">
        <v>2</v>
      </c>
      <c r="E99" s="81"/>
      <c r="F99" s="89">
        <f t="shared" si="2"/>
        <v>0</v>
      </c>
    </row>
    <row r="100" spans="1:6" s="28" customFormat="1" ht="15.65">
      <c r="A100"/>
      <c r="B100" s="58"/>
      <c r="C100" s="47"/>
      <c r="D100" s="47"/>
      <c r="E100" s="12"/>
      <c r="F100" s="32">
        <f t="shared" si="2"/>
        <v>0</v>
      </c>
    </row>
    <row r="101" spans="1:6" s="5" customFormat="1" ht="15.65">
      <c r="A101"/>
      <c r="B101" s="57" t="s">
        <v>73</v>
      </c>
      <c r="C101" s="37"/>
      <c r="D101" s="37"/>
      <c r="E101" s="38"/>
      <c r="F101" s="39">
        <f>SUM(F102:F108)</f>
        <v>0</v>
      </c>
    </row>
    <row r="102" spans="1:6" s="28" customFormat="1" ht="34.65">
      <c r="A102" s="77" t="s">
        <v>130</v>
      </c>
      <c r="B102" s="78" t="s">
        <v>323</v>
      </c>
      <c r="C102" s="79" t="s">
        <v>4</v>
      </c>
      <c r="D102" s="80">
        <v>1</v>
      </c>
      <c r="E102" s="81"/>
      <c r="F102" s="89">
        <f t="shared" si="2"/>
        <v>0</v>
      </c>
    </row>
    <row r="103" spans="1:6" s="28" customFormat="1" ht="15.65">
      <c r="A103" s="77" t="s">
        <v>131</v>
      </c>
      <c r="B103" s="78" t="s">
        <v>66</v>
      </c>
      <c r="C103" s="79" t="s">
        <v>4</v>
      </c>
      <c r="D103" s="80">
        <v>2</v>
      </c>
      <c r="E103" s="81"/>
      <c r="F103" s="89">
        <f t="shared" si="2"/>
        <v>0</v>
      </c>
    </row>
    <row r="104" spans="1:6" s="28" customFormat="1" ht="15.65">
      <c r="A104" s="77" t="s">
        <v>132</v>
      </c>
      <c r="B104" s="78" t="s">
        <v>305</v>
      </c>
      <c r="C104" s="79" t="s">
        <v>4</v>
      </c>
      <c r="D104" s="80">
        <v>1</v>
      </c>
      <c r="E104" s="81"/>
      <c r="F104" s="89">
        <f t="shared" si="2"/>
        <v>0</v>
      </c>
    </row>
    <row r="105" spans="1:6" s="28" customFormat="1" ht="15.65">
      <c r="A105" s="77" t="s">
        <v>133</v>
      </c>
      <c r="B105" s="78" t="s">
        <v>46</v>
      </c>
      <c r="C105" s="79" t="s">
        <v>4</v>
      </c>
      <c r="D105" s="80">
        <v>1</v>
      </c>
      <c r="E105" s="81"/>
      <c r="F105" s="89">
        <f t="shared" si="2"/>
        <v>0</v>
      </c>
    </row>
    <row r="106" spans="1:6" s="28" customFormat="1" ht="15.65">
      <c r="A106" s="77" t="s">
        <v>134</v>
      </c>
      <c r="B106" s="78" t="s">
        <v>47</v>
      </c>
      <c r="C106" s="79" t="s">
        <v>4</v>
      </c>
      <c r="D106" s="80">
        <v>1</v>
      </c>
      <c r="E106" s="81"/>
      <c r="F106" s="89">
        <f t="shared" si="2"/>
        <v>0</v>
      </c>
    </row>
    <row r="107" spans="1:6" s="28" customFormat="1" ht="15.65">
      <c r="A107" s="77" t="s">
        <v>135</v>
      </c>
      <c r="B107" s="78" t="s">
        <v>72</v>
      </c>
      <c r="C107" s="79" t="s">
        <v>4</v>
      </c>
      <c r="D107" s="80">
        <v>1</v>
      </c>
      <c r="E107" s="81"/>
      <c r="F107" s="89">
        <f t="shared" si="2"/>
        <v>0</v>
      </c>
    </row>
    <row r="108" spans="1:6" s="28" customFormat="1" ht="15.65">
      <c r="A108" s="77" t="s">
        <v>136</v>
      </c>
      <c r="B108" s="78" t="s">
        <v>69</v>
      </c>
      <c r="C108" s="79" t="s">
        <v>4</v>
      </c>
      <c r="D108" s="80">
        <v>2</v>
      </c>
      <c r="E108" s="81"/>
      <c r="F108" s="89">
        <f t="shared" si="2"/>
        <v>0</v>
      </c>
    </row>
    <row r="109" spans="1:6" s="28" customFormat="1" ht="15.65">
      <c r="A109"/>
      <c r="B109" s="58"/>
      <c r="C109" s="47"/>
      <c r="D109" s="47"/>
      <c r="E109" s="12"/>
      <c r="F109" s="32">
        <f t="shared" si="2"/>
        <v>0</v>
      </c>
    </row>
    <row r="110" spans="1:6" s="5" customFormat="1" ht="15.65">
      <c r="A110"/>
      <c r="B110" s="57" t="s">
        <v>74</v>
      </c>
      <c r="C110" s="37"/>
      <c r="D110" s="37"/>
      <c r="E110" s="38"/>
      <c r="F110" s="39">
        <f>SUM(F111:F119)</f>
        <v>0</v>
      </c>
    </row>
    <row r="111" spans="1:6" s="28" customFormat="1" ht="15.65">
      <c r="A111" s="77" t="s">
        <v>137</v>
      </c>
      <c r="B111" s="78" t="s">
        <v>306</v>
      </c>
      <c r="C111" s="79" t="s">
        <v>4</v>
      </c>
      <c r="D111" s="80">
        <v>1</v>
      </c>
      <c r="E111" s="81"/>
      <c r="F111" s="89">
        <f t="shared" si="2"/>
        <v>0</v>
      </c>
    </row>
    <row r="112" spans="1:6" s="5" customFormat="1" ht="12.9">
      <c r="A112" s="77" t="s">
        <v>138</v>
      </c>
      <c r="B112" s="78" t="s">
        <v>307</v>
      </c>
      <c r="C112" s="79" t="s">
        <v>4</v>
      </c>
      <c r="D112" s="80">
        <v>2</v>
      </c>
      <c r="E112" s="81"/>
      <c r="F112" s="89">
        <f t="shared" si="2"/>
        <v>0</v>
      </c>
    </row>
    <row r="113" spans="1:6" s="28" customFormat="1" ht="15.65">
      <c r="A113" s="77" t="s">
        <v>139</v>
      </c>
      <c r="B113" s="78" t="s">
        <v>308</v>
      </c>
      <c r="C113" s="79" t="s">
        <v>4</v>
      </c>
      <c r="D113" s="80">
        <v>2</v>
      </c>
      <c r="E113" s="81"/>
      <c r="F113" s="89">
        <f t="shared" si="2"/>
        <v>0</v>
      </c>
    </row>
    <row r="114" spans="1:6" s="28" customFormat="1" ht="15.65">
      <c r="A114" s="77" t="s">
        <v>140</v>
      </c>
      <c r="B114" s="78" t="s">
        <v>66</v>
      </c>
      <c r="C114" s="79" t="s">
        <v>4</v>
      </c>
      <c r="D114" s="80">
        <v>2</v>
      </c>
      <c r="E114" s="81"/>
      <c r="F114" s="89">
        <f t="shared" si="2"/>
        <v>0</v>
      </c>
    </row>
    <row r="115" spans="1:6" s="28" customFormat="1" ht="15.65">
      <c r="A115" s="77" t="s">
        <v>141</v>
      </c>
      <c r="B115" s="78" t="s">
        <v>51</v>
      </c>
      <c r="C115" s="79" t="s">
        <v>4</v>
      </c>
      <c r="D115" s="80">
        <v>2</v>
      </c>
      <c r="E115" s="81"/>
      <c r="F115" s="89">
        <f t="shared" si="2"/>
        <v>0</v>
      </c>
    </row>
    <row r="116" spans="1:6" s="28" customFormat="1" ht="15.65">
      <c r="A116" s="77" t="s">
        <v>142</v>
      </c>
      <c r="B116" s="78" t="s">
        <v>305</v>
      </c>
      <c r="C116" s="79" t="s">
        <v>4</v>
      </c>
      <c r="D116" s="80">
        <v>2</v>
      </c>
      <c r="E116" s="81"/>
      <c r="F116" s="89">
        <f t="shared" si="2"/>
        <v>0</v>
      </c>
    </row>
    <row r="117" spans="1:6" s="28" customFormat="1" ht="15.65">
      <c r="A117" s="77" t="s">
        <v>143</v>
      </c>
      <c r="B117" s="78" t="s">
        <v>46</v>
      </c>
      <c r="C117" s="79" t="s">
        <v>4</v>
      </c>
      <c r="D117" s="80">
        <v>4</v>
      </c>
      <c r="E117" s="81"/>
      <c r="F117" s="89">
        <f t="shared" si="2"/>
        <v>0</v>
      </c>
    </row>
    <row r="118" spans="1:6" s="28" customFormat="1" ht="15.65">
      <c r="A118" s="77" t="s">
        <v>144</v>
      </c>
      <c r="B118" s="78" t="s">
        <v>47</v>
      </c>
      <c r="C118" s="79" t="s">
        <v>4</v>
      </c>
      <c r="D118" s="80">
        <v>4</v>
      </c>
      <c r="E118" s="81"/>
      <c r="F118" s="89">
        <f t="shared" si="2"/>
        <v>0</v>
      </c>
    </row>
    <row r="119" spans="1:6" s="28" customFormat="1" ht="15.65">
      <c r="A119" s="77" t="s">
        <v>145</v>
      </c>
      <c r="B119" s="78" t="s">
        <v>69</v>
      </c>
      <c r="C119" s="79" t="s">
        <v>4</v>
      </c>
      <c r="D119" s="80">
        <v>4</v>
      </c>
      <c r="E119" s="81"/>
      <c r="F119" s="89">
        <f t="shared" si="2"/>
        <v>0</v>
      </c>
    </row>
    <row r="120" spans="1:6" s="28" customFormat="1" ht="15.65">
      <c r="A120"/>
      <c r="B120" s="58"/>
      <c r="C120" s="47"/>
      <c r="D120" s="47"/>
      <c r="E120" s="12"/>
      <c r="F120" s="32">
        <f t="shared" si="2"/>
        <v>0</v>
      </c>
    </row>
    <row r="121" spans="1:6" s="5" customFormat="1" ht="14.3">
      <c r="A121"/>
      <c r="B121" s="92" t="s">
        <v>91</v>
      </c>
      <c r="C121" s="37"/>
      <c r="D121" s="37"/>
      <c r="E121" s="38"/>
      <c r="F121" s="104">
        <f>SUM(F122:F129)</f>
        <v>0</v>
      </c>
    </row>
    <row r="122" spans="1:6" s="28" customFormat="1" ht="15.65">
      <c r="A122" s="77" t="s">
        <v>146</v>
      </c>
      <c r="B122" s="78" t="s">
        <v>75</v>
      </c>
      <c r="C122" s="79" t="s">
        <v>59</v>
      </c>
      <c r="D122" s="80">
        <v>710</v>
      </c>
      <c r="E122" s="81"/>
      <c r="F122" s="89">
        <f t="shared" si="2"/>
        <v>0</v>
      </c>
    </row>
    <row r="123" spans="1:6" s="28" customFormat="1" ht="15.65">
      <c r="A123" s="77" t="s">
        <v>147</v>
      </c>
      <c r="B123" s="78" t="s">
        <v>76</v>
      </c>
      <c r="C123" s="79" t="s">
        <v>59</v>
      </c>
      <c r="D123" s="80">
        <v>25</v>
      </c>
      <c r="E123" s="81"/>
      <c r="F123" s="89">
        <f t="shared" si="2"/>
        <v>0</v>
      </c>
    </row>
    <row r="124" spans="1:6" s="28" customFormat="1" ht="15.65">
      <c r="A124" s="77" t="s">
        <v>148</v>
      </c>
      <c r="B124" s="78" t="s">
        <v>60</v>
      </c>
      <c r="C124" s="79" t="s">
        <v>59</v>
      </c>
      <c r="D124" s="105">
        <v>735</v>
      </c>
      <c r="E124" s="81"/>
      <c r="F124" s="89">
        <f t="shared" si="2"/>
        <v>0</v>
      </c>
    </row>
    <row r="125" spans="1:6" s="28" customFormat="1" ht="15.65">
      <c r="A125" s="77" t="s">
        <v>149</v>
      </c>
      <c r="B125" s="78" t="s">
        <v>51</v>
      </c>
      <c r="C125" s="79" t="s">
        <v>4</v>
      </c>
      <c r="D125" s="80">
        <v>12</v>
      </c>
      <c r="E125" s="81"/>
      <c r="F125" s="89">
        <f t="shared" si="2"/>
        <v>0</v>
      </c>
    </row>
    <row r="126" spans="1:6" s="28" customFormat="1" ht="15.8" customHeight="1">
      <c r="A126" s="77" t="s">
        <v>150</v>
      </c>
      <c r="B126" s="78" t="s">
        <v>44</v>
      </c>
      <c r="C126" s="79" t="s">
        <v>4</v>
      </c>
      <c r="D126" s="80">
        <v>4</v>
      </c>
      <c r="E126" s="81"/>
      <c r="F126" s="89">
        <f t="shared" si="2"/>
        <v>0</v>
      </c>
    </row>
    <row r="127" spans="1:6" s="28" customFormat="1" ht="15.8" customHeight="1">
      <c r="A127" s="77" t="s">
        <v>151</v>
      </c>
      <c r="B127" s="78" t="s">
        <v>77</v>
      </c>
      <c r="C127" s="79" t="s">
        <v>4</v>
      </c>
      <c r="D127" s="80">
        <v>4</v>
      </c>
      <c r="E127" s="81"/>
      <c r="F127" s="89">
        <f t="shared" si="2"/>
        <v>0</v>
      </c>
    </row>
    <row r="128" spans="1:6" s="28" customFormat="1" ht="15.65">
      <c r="A128" s="77" t="s">
        <v>152</v>
      </c>
      <c r="B128" s="78" t="s">
        <v>311</v>
      </c>
      <c r="C128" s="79" t="s">
        <v>4</v>
      </c>
      <c r="D128" s="80">
        <v>20</v>
      </c>
      <c r="E128" s="81"/>
      <c r="F128" s="89">
        <f t="shared" si="2"/>
        <v>0</v>
      </c>
    </row>
    <row r="129" spans="1:6" s="28" customFormat="1" ht="15.65">
      <c r="A129" s="77" t="s">
        <v>153</v>
      </c>
      <c r="B129" s="78" t="s">
        <v>312</v>
      </c>
      <c r="C129" s="79" t="s">
        <v>4</v>
      </c>
      <c r="D129" s="80">
        <v>200</v>
      </c>
      <c r="E129" s="81"/>
      <c r="F129" s="89">
        <f t="shared" si="2"/>
        <v>0</v>
      </c>
    </row>
    <row r="130" spans="1:6" s="28" customFormat="1" ht="15.65">
      <c r="A130"/>
      <c r="B130" s="58"/>
      <c r="C130" s="47"/>
      <c r="D130" s="47"/>
      <c r="E130" s="12"/>
      <c r="F130" s="32"/>
    </row>
    <row r="131" spans="1:6" s="5" customFormat="1" ht="15.65">
      <c r="A131" s="36" t="s">
        <v>78</v>
      </c>
      <c r="B131" s="57" t="s">
        <v>86</v>
      </c>
      <c r="C131" s="37"/>
      <c r="D131" s="37"/>
      <c r="E131" s="38"/>
      <c r="F131" s="39">
        <f>SUM(F133:F138)</f>
        <v>0</v>
      </c>
    </row>
    <row r="132" spans="1:6" s="5" customFormat="1" ht="15.65">
      <c r="A132" s="34"/>
      <c r="B132" s="59"/>
      <c r="C132" s="30"/>
      <c r="D132" s="30"/>
      <c r="E132" s="31"/>
      <c r="F132" s="35"/>
    </row>
    <row r="133" spans="1:6" s="28" customFormat="1" ht="34.65">
      <c r="A133" s="77" t="s">
        <v>154</v>
      </c>
      <c r="B133" s="78" t="s">
        <v>79</v>
      </c>
      <c r="C133" s="79" t="s">
        <v>59</v>
      </c>
      <c r="D133" s="105">
        <v>735</v>
      </c>
      <c r="E133" s="81"/>
      <c r="F133" s="89">
        <f t="shared" si="2"/>
        <v>0</v>
      </c>
    </row>
    <row r="134" spans="1:6" s="28" customFormat="1" ht="23.1">
      <c r="A134" s="77" t="s">
        <v>155</v>
      </c>
      <c r="B134" s="78" t="s">
        <v>80</v>
      </c>
      <c r="C134" s="79" t="s">
        <v>59</v>
      </c>
      <c r="D134" s="105">
        <v>735</v>
      </c>
      <c r="E134" s="81"/>
      <c r="F134" s="89">
        <f t="shared" si="2"/>
        <v>0</v>
      </c>
    </row>
    <row r="135" spans="1:6" s="28" customFormat="1" ht="15.65">
      <c r="A135" s="77" t="s">
        <v>156</v>
      </c>
      <c r="B135" s="78" t="s">
        <v>81</v>
      </c>
      <c r="C135" s="79" t="s">
        <v>39</v>
      </c>
      <c r="D135" s="80">
        <v>1</v>
      </c>
      <c r="E135" s="81"/>
      <c r="F135" s="89">
        <f t="shared" si="2"/>
        <v>0</v>
      </c>
    </row>
    <row r="136" spans="1:6" s="28" customFormat="1" ht="15.65">
      <c r="A136" s="77" t="s">
        <v>157</v>
      </c>
      <c r="B136" s="106" t="s">
        <v>82</v>
      </c>
      <c r="C136" s="79" t="s">
        <v>27</v>
      </c>
      <c r="D136" s="80">
        <v>50</v>
      </c>
      <c r="E136" s="81"/>
      <c r="F136" s="89">
        <f t="shared" si="2"/>
        <v>0</v>
      </c>
    </row>
    <row r="137" spans="1:6" s="28" customFormat="1" ht="15.65">
      <c r="A137" s="77" t="s">
        <v>158</v>
      </c>
      <c r="B137" s="78" t="s">
        <v>83</v>
      </c>
      <c r="C137" s="79" t="s">
        <v>39</v>
      </c>
      <c r="D137" s="80">
        <v>1</v>
      </c>
      <c r="E137" s="81"/>
      <c r="F137" s="89">
        <f t="shared" si="2"/>
        <v>0</v>
      </c>
    </row>
    <row r="138" spans="1:6" s="28" customFormat="1" ht="34.65">
      <c r="A138" s="77" t="s">
        <v>159</v>
      </c>
      <c r="B138" s="78" t="s">
        <v>84</v>
      </c>
      <c r="C138" s="79" t="s">
        <v>4</v>
      </c>
      <c r="D138" s="80">
        <v>5</v>
      </c>
      <c r="E138" s="81"/>
      <c r="F138" s="89">
        <f>ROUND(D138*E138,2)</f>
        <v>0</v>
      </c>
    </row>
    <row r="139" spans="1:6" s="28" customFormat="1" ht="15.65">
      <c r="A139" s="1"/>
      <c r="B139" s="60"/>
      <c r="C139" s="45"/>
      <c r="D139" s="45"/>
      <c r="E139" s="13"/>
      <c r="F139" s="13"/>
    </row>
    <row r="140" spans="1:6" s="5" customFormat="1" ht="15.65">
      <c r="A140" s="36"/>
      <c r="B140" s="57" t="s">
        <v>298</v>
      </c>
      <c r="C140" s="37"/>
      <c r="D140" s="37"/>
      <c r="E140" s="38"/>
      <c r="F140" s="104">
        <f>F6+F131</f>
        <v>0</v>
      </c>
    </row>
    <row r="141" spans="1:6" s="28" customFormat="1" ht="15.65">
      <c r="A141" s="11"/>
      <c r="B141" s="61"/>
      <c r="C141" s="48"/>
      <c r="D141" s="48"/>
      <c r="E141" s="16"/>
      <c r="F141" s="16"/>
    </row>
    <row r="142" spans="1:6" s="28" customFormat="1" ht="15.65" hidden="1">
      <c r="A142" s="1"/>
      <c r="B142" s="60"/>
      <c r="C142" s="45"/>
      <c r="D142" s="45"/>
      <c r="E142" s="13"/>
      <c r="F142" s="13"/>
    </row>
    <row r="143" spans="1:6" s="28" customFormat="1" ht="15.65" hidden="1">
      <c r="A143" s="11"/>
      <c r="B143" s="61"/>
      <c r="C143" s="48"/>
      <c r="D143" s="48"/>
      <c r="E143" s="16"/>
      <c r="F143" s="16"/>
    </row>
    <row r="144" spans="1:6" s="28" customFormat="1" ht="15.65" hidden="1">
      <c r="A144" s="1"/>
      <c r="B144" s="60"/>
      <c r="C144" s="45"/>
      <c r="D144" s="45"/>
      <c r="E144" s="13"/>
      <c r="F144" s="13"/>
    </row>
    <row r="145" spans="1:6" s="28" customFormat="1" ht="15.65" hidden="1">
      <c r="A145" s="11"/>
      <c r="B145" s="61"/>
      <c r="C145" s="48"/>
      <c r="D145" s="48"/>
      <c r="E145" s="16"/>
      <c r="F145" s="16"/>
    </row>
    <row r="146" spans="1:6" s="28" customFormat="1" ht="15.65" hidden="1">
      <c r="A146" s="1"/>
      <c r="B146" s="60"/>
      <c r="C146" s="45"/>
      <c r="D146" s="45"/>
      <c r="E146" s="13"/>
      <c r="F146" s="13"/>
    </row>
    <row r="147" spans="1:6" s="28" customFormat="1" ht="15.65" hidden="1">
      <c r="A147" s="11"/>
      <c r="B147" s="60"/>
      <c r="C147" s="49"/>
      <c r="D147" s="49"/>
      <c r="E147" s="14"/>
      <c r="F147" s="14"/>
    </row>
    <row r="148" spans="1:6" s="28" customFormat="1" ht="15.65" hidden="1">
      <c r="A148" s="1"/>
      <c r="B148" s="60"/>
      <c r="C148" s="45"/>
      <c r="D148" s="45"/>
      <c r="E148" s="13"/>
      <c r="F148" s="13"/>
    </row>
    <row r="149" spans="1:6" s="28" customFormat="1" ht="15.65" hidden="1">
      <c r="A149" s="11"/>
      <c r="B149" s="60"/>
      <c r="C149" s="49"/>
      <c r="D149" s="49"/>
      <c r="E149" s="14"/>
      <c r="F149" s="14"/>
    </row>
    <row r="150" spans="1:6" s="28" customFormat="1" ht="15.65" hidden="1">
      <c r="A150" s="1"/>
      <c r="B150" s="2"/>
      <c r="C150" s="46"/>
      <c r="D150" s="46"/>
      <c r="E150" s="2"/>
      <c r="F150" s="2"/>
    </row>
    <row r="151" spans="1:6" s="28" customFormat="1" ht="15.65" hidden="1">
      <c r="A151" s="11"/>
      <c r="B151" s="2"/>
      <c r="C151" s="46"/>
      <c r="D151" s="46"/>
      <c r="E151" s="2"/>
      <c r="F151" s="2"/>
    </row>
    <row r="152" spans="1:6" s="28" customFormat="1" ht="15.65" hidden="1">
      <c r="A152" s="1"/>
      <c r="B152" s="2"/>
      <c r="C152" s="46"/>
      <c r="D152" s="46"/>
      <c r="E152" s="2"/>
      <c r="F152" s="2"/>
    </row>
    <row r="153" spans="1:6" s="28" customFormat="1" ht="15.65" hidden="1">
      <c r="A153" s="11"/>
      <c r="B153" s="2"/>
      <c r="C153" s="46"/>
      <c r="D153" s="46"/>
      <c r="E153" s="2"/>
      <c r="F153" s="2"/>
    </row>
    <row r="154" spans="1:6" s="28" customFormat="1" ht="15.65" hidden="1">
      <c r="A154" s="1"/>
      <c r="B154" s="2"/>
      <c r="C154" s="46"/>
      <c r="D154" s="46"/>
      <c r="E154" s="2"/>
      <c r="F154" s="2"/>
    </row>
    <row r="155" spans="1:6" s="28" customFormat="1" ht="15.65" hidden="1">
      <c r="A155" s="11"/>
      <c r="B155" s="2"/>
      <c r="C155" s="46"/>
      <c r="D155" s="46"/>
      <c r="E155" s="2"/>
      <c r="F155" s="2"/>
    </row>
    <row r="156" spans="1:6" s="28" customFormat="1" ht="15.65" hidden="1">
      <c r="A156" s="1"/>
      <c r="B156" s="2"/>
      <c r="C156" s="46"/>
      <c r="D156" s="46"/>
      <c r="E156" s="2"/>
      <c r="F156" s="2"/>
    </row>
    <row r="157" spans="1:6" s="28" customFormat="1" ht="15.65" hidden="1">
      <c r="A157" s="11"/>
      <c r="B157" s="2"/>
      <c r="C157" s="46"/>
      <c r="D157" s="46"/>
      <c r="E157" s="2"/>
      <c r="F157" s="2"/>
    </row>
    <row r="158" spans="1:6" s="28" customFormat="1" ht="15.65" hidden="1">
      <c r="A158" s="1"/>
      <c r="B158" s="2"/>
      <c r="C158" s="46"/>
      <c r="D158" s="46"/>
      <c r="E158" s="2"/>
      <c r="F158" s="2"/>
    </row>
    <row r="159" spans="1:6" s="28" customFormat="1" ht="15.65" hidden="1">
      <c r="A159" s="11"/>
      <c r="B159" s="2"/>
      <c r="C159" s="46"/>
      <c r="D159" s="46"/>
      <c r="E159" s="2"/>
      <c r="F159" s="2"/>
    </row>
    <row r="160" spans="1:6" s="28" customFormat="1" ht="15.65" hidden="1">
      <c r="A160" s="1"/>
      <c r="B160" s="2"/>
      <c r="C160" s="46"/>
      <c r="D160" s="46"/>
      <c r="E160" s="2"/>
      <c r="F160" s="2"/>
    </row>
    <row r="161" spans="1:6" s="28" customFormat="1" ht="15.65" hidden="1">
      <c r="A161" s="11"/>
      <c r="B161" s="2"/>
      <c r="C161" s="46"/>
      <c r="D161" s="46"/>
      <c r="E161" s="2"/>
      <c r="F161" s="2"/>
    </row>
    <row r="162" spans="1:6" s="28" customFormat="1" ht="15.65" hidden="1">
      <c r="A162" s="1"/>
      <c r="B162" s="2"/>
      <c r="C162" s="46"/>
      <c r="D162" s="46"/>
      <c r="E162" s="2"/>
      <c r="F162" s="2"/>
    </row>
    <row r="163" spans="1:6" s="28" customFormat="1" ht="15.65" hidden="1">
      <c r="A163" s="11"/>
      <c r="B163" s="2"/>
      <c r="C163" s="46"/>
      <c r="D163" s="46"/>
      <c r="E163" s="2"/>
      <c r="F163" s="2"/>
    </row>
    <row r="164" spans="1:6" s="28" customFormat="1" ht="15.65" hidden="1">
      <c r="A164" s="1"/>
      <c r="B164" s="2"/>
      <c r="C164" s="46"/>
      <c r="D164" s="46"/>
      <c r="E164" s="2"/>
      <c r="F164" s="2"/>
    </row>
    <row r="165" spans="1:6" s="28" customFormat="1" ht="15.65" hidden="1">
      <c r="A165" s="11"/>
      <c r="B165" s="2"/>
      <c r="C165" s="46"/>
      <c r="D165" s="46"/>
      <c r="E165" s="2"/>
      <c r="F165" s="2"/>
    </row>
    <row r="166" spans="1:6" s="28" customFormat="1" ht="15.65" hidden="1">
      <c r="A166" s="1"/>
      <c r="B166" s="2"/>
      <c r="C166" s="46"/>
      <c r="D166" s="46"/>
      <c r="E166" s="2"/>
      <c r="F166" s="2"/>
    </row>
    <row r="167" spans="1:6" s="28" customFormat="1" ht="17.149999999999999" hidden="1" customHeight="1">
      <c r="A167" s="15"/>
      <c r="B167" s="61"/>
      <c r="C167" s="48"/>
      <c r="D167" s="48"/>
      <c r="E167" s="16"/>
      <c r="F167" s="16"/>
    </row>
    <row r="168" spans="1:6" s="28" customFormat="1" ht="17.149999999999999" hidden="1" customHeight="1">
      <c r="A168" s="6"/>
      <c r="B168" s="62"/>
      <c r="C168" s="50"/>
      <c r="D168" s="50"/>
      <c r="E168" s="17"/>
      <c r="F168" s="17"/>
    </row>
    <row r="169" spans="1:6" s="28" customFormat="1" ht="15.65" hidden="1">
      <c r="A169" s="11"/>
      <c r="B169" s="63"/>
      <c r="C169" s="51"/>
      <c r="D169" s="51"/>
      <c r="E169" s="12"/>
      <c r="F169" s="12"/>
    </row>
    <row r="170" spans="1:6" s="28" customFormat="1" ht="15.65" hidden="1">
      <c r="A170" s="1"/>
      <c r="B170" s="60"/>
      <c r="C170" s="45"/>
      <c r="D170" s="45"/>
      <c r="E170" s="13"/>
      <c r="F170" s="13"/>
    </row>
    <row r="171" spans="1:6" s="28" customFormat="1" ht="15.65" hidden="1">
      <c r="A171" s="1"/>
      <c r="B171" s="2"/>
      <c r="C171" s="46"/>
      <c r="D171" s="46"/>
      <c r="E171" s="2"/>
      <c r="F171" s="2"/>
    </row>
    <row r="172" spans="1:6" s="28" customFormat="1" ht="15.65" hidden="1">
      <c r="A172" s="1"/>
      <c r="B172" s="2"/>
      <c r="C172" s="46"/>
      <c r="D172" s="46"/>
      <c r="E172" s="2"/>
      <c r="F172" s="2"/>
    </row>
    <row r="173" spans="1:6" s="28" customFormat="1" ht="15.65" hidden="1">
      <c r="A173" s="1"/>
      <c r="B173" s="2"/>
      <c r="C173" s="46"/>
      <c r="D173" s="46"/>
      <c r="E173" s="2"/>
      <c r="F173" s="2"/>
    </row>
    <row r="174" spans="1:6" s="28" customFormat="1" ht="15.65" hidden="1">
      <c r="A174" s="1"/>
      <c r="B174" s="2"/>
      <c r="C174" s="46"/>
      <c r="D174" s="46"/>
      <c r="E174" s="2"/>
      <c r="F174" s="2"/>
    </row>
    <row r="175" spans="1:6" s="28" customFormat="1" ht="15.65" hidden="1">
      <c r="A175" s="1"/>
      <c r="B175" s="2"/>
      <c r="C175" s="46"/>
      <c r="D175" s="46"/>
      <c r="E175" s="2"/>
      <c r="F175" s="2"/>
    </row>
    <row r="176" spans="1:6" s="28" customFormat="1" ht="15.65" hidden="1">
      <c r="A176" s="1"/>
      <c r="B176" s="2"/>
      <c r="C176" s="46"/>
      <c r="D176" s="46"/>
      <c r="E176" s="2"/>
      <c r="F176" s="2"/>
    </row>
    <row r="177" spans="1:6" s="28" customFormat="1" ht="15.65" hidden="1">
      <c r="A177" s="1"/>
      <c r="B177" s="2"/>
      <c r="C177" s="46"/>
      <c r="D177" s="46"/>
      <c r="E177" s="2"/>
      <c r="F177" s="2"/>
    </row>
    <row r="178" spans="1:6" s="28" customFormat="1" ht="15.65" hidden="1">
      <c r="A178" s="1"/>
      <c r="B178" s="2"/>
      <c r="C178" s="46"/>
      <c r="D178" s="46"/>
      <c r="E178" s="2"/>
      <c r="F178" s="2"/>
    </row>
    <row r="179" spans="1:6" s="28" customFormat="1" ht="15.65" hidden="1">
      <c r="A179" s="1"/>
      <c r="B179" s="2"/>
      <c r="C179" s="46"/>
      <c r="D179" s="46"/>
      <c r="E179" s="2"/>
      <c r="F179" s="2"/>
    </row>
    <row r="180" spans="1:6" s="28" customFormat="1" ht="17.149999999999999" hidden="1" customHeight="1">
      <c r="A180" s="15"/>
      <c r="B180" s="61"/>
      <c r="C180" s="48"/>
      <c r="D180" s="48"/>
      <c r="E180" s="16"/>
      <c r="F180" s="16"/>
    </row>
    <row r="181" spans="1:6" s="28" customFormat="1" ht="15.65" hidden="1">
      <c r="A181" s="1"/>
      <c r="B181" s="60"/>
      <c r="C181" s="45"/>
      <c r="D181" s="45"/>
      <c r="E181" s="13"/>
      <c r="F181" s="13"/>
    </row>
    <row r="182" spans="1:6" s="28" customFormat="1" ht="17.149999999999999" hidden="1" customHeight="1">
      <c r="A182" s="15"/>
      <c r="B182" s="61"/>
      <c r="C182" s="48"/>
      <c r="D182" s="48"/>
      <c r="E182" s="16"/>
      <c r="F182" s="16"/>
    </row>
    <row r="183" spans="1:6" s="28" customFormat="1" ht="15.65" hidden="1">
      <c r="A183" s="1"/>
      <c r="B183" s="60"/>
      <c r="C183" s="45"/>
      <c r="D183" s="45"/>
      <c r="E183" s="13"/>
      <c r="F183" s="13"/>
    </row>
    <row r="184" spans="1:6" s="28" customFormat="1" ht="17.149999999999999" hidden="1" customHeight="1">
      <c r="A184" s="15"/>
      <c r="B184" s="61"/>
      <c r="C184" s="48"/>
      <c r="D184" s="48"/>
      <c r="E184" s="16"/>
      <c r="F184" s="16"/>
    </row>
    <row r="185" spans="1:6" s="28" customFormat="1" ht="15.65" hidden="1">
      <c r="A185" s="1"/>
      <c r="B185" s="60"/>
      <c r="C185" s="45"/>
      <c r="D185" s="45"/>
      <c r="E185" s="13"/>
      <c r="F185" s="13"/>
    </row>
    <row r="186" spans="1:6" s="28" customFormat="1" ht="17.149999999999999" hidden="1" customHeight="1">
      <c r="A186" s="1"/>
      <c r="B186" s="60"/>
      <c r="C186" s="49"/>
      <c r="D186" s="49"/>
      <c r="E186" s="14"/>
      <c r="F186" s="14"/>
    </row>
    <row r="187" spans="1:6" s="28" customFormat="1" ht="15.65" hidden="1">
      <c r="A187" s="1"/>
      <c r="B187" s="2"/>
      <c r="C187" s="46"/>
      <c r="D187" s="46"/>
      <c r="E187" s="2"/>
      <c r="F187" s="2"/>
    </row>
    <row r="188" spans="1:6" s="28" customFormat="1" ht="17.149999999999999" hidden="1" customHeight="1">
      <c r="A188" s="1"/>
      <c r="B188" s="2"/>
      <c r="C188" s="46"/>
      <c r="D188" s="46"/>
      <c r="E188" s="2"/>
      <c r="F188" s="2"/>
    </row>
    <row r="189" spans="1:6" s="28" customFormat="1" ht="17.149999999999999" hidden="1" customHeight="1">
      <c r="A189" s="1"/>
      <c r="B189" s="2"/>
      <c r="C189" s="46"/>
      <c r="D189" s="46"/>
      <c r="E189" s="2"/>
      <c r="F189" s="2"/>
    </row>
    <row r="190" spans="1:6" s="28" customFormat="1" ht="17.149999999999999" hidden="1" customHeight="1">
      <c r="A190" s="1"/>
      <c r="B190" s="60"/>
      <c r="C190" s="49"/>
      <c r="D190" s="49"/>
      <c r="E190" s="14"/>
      <c r="F190" s="14"/>
    </row>
    <row r="191" spans="1:6" s="28" customFormat="1" ht="15.65" hidden="1">
      <c r="A191" s="1"/>
      <c r="B191" s="2"/>
      <c r="C191" s="46"/>
      <c r="D191" s="46"/>
      <c r="E191" s="2"/>
      <c r="F191" s="2"/>
    </row>
    <row r="192" spans="1:6" s="28" customFormat="1" ht="15.65" hidden="1">
      <c r="A192" s="1"/>
      <c r="B192" s="60"/>
      <c r="C192" s="49"/>
      <c r="D192" s="49"/>
      <c r="E192" s="14"/>
      <c r="F192" s="14"/>
    </row>
    <row r="193" spans="1:6" s="28" customFormat="1" ht="15.65" hidden="1">
      <c r="A193" s="1"/>
      <c r="B193" s="2"/>
      <c r="C193" s="46"/>
      <c r="D193" s="46"/>
      <c r="E193" s="2"/>
      <c r="F193" s="2"/>
    </row>
    <row r="194" spans="1:6" s="28" customFormat="1" ht="15.65" hidden="1">
      <c r="A194" s="1"/>
      <c r="B194" s="60"/>
      <c r="C194" s="49"/>
      <c r="D194" s="49"/>
      <c r="E194" s="14"/>
      <c r="F194" s="14"/>
    </row>
    <row r="195" spans="1:6" s="28" customFormat="1" ht="15.65" hidden="1">
      <c r="A195" s="1"/>
      <c r="B195" s="2"/>
      <c r="C195" s="46"/>
      <c r="D195" s="46"/>
      <c r="E195" s="2"/>
      <c r="F195" s="2"/>
    </row>
    <row r="196" spans="1:6" s="28" customFormat="1" ht="17.149999999999999" hidden="1" customHeight="1">
      <c r="A196" s="1"/>
      <c r="B196" s="60"/>
      <c r="C196" s="49"/>
      <c r="D196" s="49"/>
      <c r="E196" s="14"/>
      <c r="F196" s="14"/>
    </row>
    <row r="197" spans="1:6" s="28" customFormat="1" ht="15.65" hidden="1">
      <c r="A197" s="1"/>
      <c r="B197" s="2"/>
      <c r="C197" s="46"/>
      <c r="D197" s="46"/>
      <c r="E197" s="2"/>
      <c r="F197" s="2"/>
    </row>
    <row r="198" spans="1:6" s="28" customFormat="1" ht="17.149999999999999" hidden="1" customHeight="1">
      <c r="A198" s="1"/>
      <c r="B198" s="60"/>
      <c r="C198" s="49"/>
      <c r="D198" s="49"/>
      <c r="E198" s="14"/>
      <c r="F198" s="14"/>
    </row>
    <row r="199" spans="1:6" s="28" customFormat="1" ht="15.65" hidden="1">
      <c r="A199" s="1"/>
      <c r="B199" s="2"/>
      <c r="C199" s="46"/>
      <c r="D199" s="46"/>
      <c r="E199" s="2"/>
      <c r="F199" s="2"/>
    </row>
    <row r="200" spans="1:6" s="28" customFormat="1" ht="17.149999999999999" hidden="1" customHeight="1">
      <c r="A200" s="1"/>
      <c r="B200" s="60"/>
      <c r="C200" s="49"/>
      <c r="D200" s="49"/>
      <c r="E200" s="14"/>
      <c r="F200" s="14"/>
    </row>
    <row r="201" spans="1:6" s="28" customFormat="1" ht="15.65" hidden="1">
      <c r="A201" s="1"/>
      <c r="B201" s="60"/>
      <c r="C201" s="45"/>
      <c r="D201" s="45"/>
      <c r="E201" s="13"/>
      <c r="F201" s="13"/>
    </row>
    <row r="202" spans="1:6" s="28" customFormat="1" ht="17.149999999999999" hidden="1" customHeight="1">
      <c r="A202" s="1"/>
      <c r="B202" s="60"/>
      <c r="C202" s="49"/>
      <c r="D202" s="49"/>
      <c r="E202" s="14"/>
      <c r="F202" s="14"/>
    </row>
    <row r="203" spans="1:6" s="28" customFormat="1" ht="15.65" hidden="1">
      <c r="A203" s="1"/>
      <c r="B203" s="60"/>
      <c r="C203" s="45"/>
      <c r="D203" s="45"/>
      <c r="E203" s="13"/>
      <c r="F203" s="13"/>
    </row>
    <row r="204" spans="1:6" s="28" customFormat="1" ht="17.149999999999999" hidden="1" customHeight="1">
      <c r="A204" s="1"/>
      <c r="B204" s="60"/>
      <c r="C204" s="49"/>
      <c r="D204" s="49"/>
      <c r="E204" s="14"/>
      <c r="F204" s="14"/>
    </row>
    <row r="205" spans="1:6" s="28" customFormat="1" ht="15.65" hidden="1">
      <c r="A205" s="1"/>
      <c r="B205" s="2"/>
      <c r="C205" s="46"/>
      <c r="D205" s="46"/>
      <c r="E205" s="2"/>
      <c r="F205" s="2"/>
    </row>
    <row r="206" spans="1:6" s="28" customFormat="1" ht="15.65" hidden="1">
      <c r="A206" s="1"/>
      <c r="B206" s="2"/>
      <c r="C206" s="46"/>
      <c r="D206" s="46"/>
      <c r="E206" s="2"/>
      <c r="F206" s="2"/>
    </row>
    <row r="207" spans="1:6" s="28" customFormat="1" ht="15.65" hidden="1">
      <c r="A207" s="1"/>
      <c r="B207" s="2"/>
      <c r="C207" s="46"/>
      <c r="D207" s="46"/>
      <c r="E207" s="2"/>
      <c r="F207" s="2"/>
    </row>
    <row r="208" spans="1:6" s="28" customFormat="1" ht="17.149999999999999" hidden="1" customHeight="1">
      <c r="A208" s="1"/>
      <c r="B208" s="60"/>
      <c r="C208" s="49"/>
      <c r="D208" s="49"/>
      <c r="E208" s="14"/>
      <c r="F208" s="14"/>
    </row>
    <row r="209" spans="1:6" s="28" customFormat="1" ht="15.65" hidden="1">
      <c r="A209" s="1"/>
      <c r="B209" s="60"/>
      <c r="C209" s="45"/>
      <c r="D209" s="45"/>
      <c r="E209" s="13"/>
      <c r="F209" s="13"/>
    </row>
    <row r="210" spans="1:6" s="28" customFormat="1" ht="15.65" hidden="1">
      <c r="A210" s="1"/>
      <c r="B210" s="61"/>
      <c r="C210" s="48"/>
      <c r="D210" s="48"/>
      <c r="E210" s="16"/>
      <c r="F210" s="16"/>
    </row>
    <row r="211" spans="1:6" s="28" customFormat="1" ht="15.65" hidden="1">
      <c r="A211" s="1"/>
      <c r="B211" s="60"/>
      <c r="C211" s="45"/>
      <c r="D211" s="45"/>
      <c r="E211" s="13"/>
      <c r="F211" s="13"/>
    </row>
    <row r="212" spans="1:6" s="28" customFormat="1" ht="15.65" hidden="1">
      <c r="A212" s="1"/>
      <c r="B212" s="61"/>
      <c r="C212" s="48"/>
      <c r="D212" s="48"/>
      <c r="E212" s="16"/>
      <c r="F212" s="16"/>
    </row>
    <row r="213" spans="1:6" s="28" customFormat="1" ht="15.65" hidden="1">
      <c r="A213" s="1"/>
      <c r="B213" s="60"/>
      <c r="C213" s="45"/>
      <c r="D213" s="45"/>
      <c r="E213" s="13"/>
      <c r="F213" s="13"/>
    </row>
    <row r="214" spans="1:6" s="28" customFormat="1" ht="15.65" hidden="1">
      <c r="A214" s="1"/>
      <c r="B214" s="2"/>
      <c r="C214" s="46"/>
      <c r="D214" s="46"/>
      <c r="E214" s="2"/>
      <c r="F214" s="2"/>
    </row>
    <row r="215" spans="1:6" s="28" customFormat="1" ht="15.65" hidden="1">
      <c r="A215" s="1"/>
      <c r="B215" s="2"/>
      <c r="C215" s="46"/>
      <c r="D215" s="46"/>
      <c r="E215" s="2"/>
      <c r="F215" s="2"/>
    </row>
    <row r="216" spans="1:6" s="28" customFormat="1" ht="15.65" hidden="1">
      <c r="A216" s="1"/>
      <c r="B216" s="2"/>
      <c r="C216" s="46"/>
      <c r="D216" s="46"/>
      <c r="E216" s="2"/>
      <c r="F216" s="2"/>
    </row>
    <row r="217" spans="1:6" s="28" customFormat="1" ht="15.65" hidden="1">
      <c r="A217" s="1"/>
      <c r="B217" s="2"/>
      <c r="C217" s="46"/>
      <c r="D217" s="46"/>
      <c r="E217" s="2"/>
      <c r="F217" s="2"/>
    </row>
    <row r="218" spans="1:6" s="28" customFormat="1" ht="15.65" hidden="1">
      <c r="A218" s="1"/>
      <c r="B218" s="2"/>
      <c r="C218" s="46"/>
      <c r="D218" s="46"/>
      <c r="E218" s="2"/>
      <c r="F218" s="2"/>
    </row>
    <row r="219" spans="1:6" s="28" customFormat="1" ht="15.65" hidden="1">
      <c r="A219" s="1"/>
      <c r="B219" s="2"/>
      <c r="C219" s="46"/>
      <c r="D219" s="46"/>
      <c r="E219" s="2"/>
      <c r="F219" s="2"/>
    </row>
    <row r="220" spans="1:6" s="28" customFormat="1" ht="15.65" hidden="1">
      <c r="A220" s="1"/>
      <c r="B220" s="2"/>
      <c r="C220" s="46"/>
      <c r="D220" s="46"/>
      <c r="E220" s="2"/>
      <c r="F220" s="2"/>
    </row>
    <row r="221" spans="1:6" s="28" customFormat="1" ht="15.65" hidden="1">
      <c r="A221" s="1"/>
      <c r="B221" s="2"/>
      <c r="C221" s="46"/>
      <c r="D221" s="46"/>
      <c r="E221" s="2"/>
      <c r="F221" s="2"/>
    </row>
    <row r="222" spans="1:6" s="28" customFormat="1" ht="15.65" hidden="1">
      <c r="A222" s="1"/>
      <c r="B222" s="2"/>
      <c r="C222" s="46"/>
      <c r="D222" s="46"/>
      <c r="E222" s="2"/>
      <c r="F222" s="2"/>
    </row>
    <row r="223" spans="1:6" s="28" customFormat="1" ht="15.65" hidden="1">
      <c r="A223" s="1"/>
      <c r="B223" s="2"/>
      <c r="C223" s="46"/>
      <c r="D223" s="46"/>
      <c r="E223" s="2"/>
      <c r="F223" s="2"/>
    </row>
    <row r="224" spans="1:6" s="28" customFormat="1" ht="15.65" hidden="1">
      <c r="A224" s="1"/>
      <c r="B224" s="2"/>
      <c r="C224" s="46"/>
      <c r="D224" s="46"/>
      <c r="E224" s="2"/>
      <c r="F224" s="2"/>
    </row>
    <row r="225" spans="1:6" s="28" customFormat="1" ht="15.65" hidden="1">
      <c r="A225" s="1"/>
      <c r="B225" s="2"/>
      <c r="C225" s="46"/>
      <c r="D225" s="46"/>
      <c r="E225" s="2"/>
      <c r="F225" s="2"/>
    </row>
    <row r="226" spans="1:6" s="28" customFormat="1" ht="15.65" hidden="1">
      <c r="A226" s="1"/>
      <c r="B226" s="2"/>
      <c r="C226" s="46"/>
      <c r="D226" s="46"/>
      <c r="E226" s="2"/>
      <c r="F226" s="2"/>
    </row>
    <row r="227" spans="1:6" s="28" customFormat="1" ht="15.65" hidden="1">
      <c r="A227" s="1"/>
      <c r="B227" s="2"/>
      <c r="C227" s="46"/>
      <c r="D227" s="46"/>
      <c r="E227" s="2"/>
      <c r="F227" s="2"/>
    </row>
    <row r="228" spans="1:6" s="28" customFormat="1" ht="17.149999999999999" hidden="1" customHeight="1">
      <c r="A228" s="1"/>
      <c r="B228" s="60"/>
      <c r="C228" s="49"/>
      <c r="D228" s="49"/>
      <c r="E228" s="14"/>
      <c r="F228" s="14"/>
    </row>
    <row r="229" spans="1:6" s="28" customFormat="1" ht="15.65" hidden="1">
      <c r="A229" s="6"/>
      <c r="B229" s="62"/>
      <c r="C229" s="50"/>
      <c r="D229" s="50"/>
      <c r="E229" s="17"/>
      <c r="F229" s="17"/>
    </row>
    <row r="230" spans="1:6" s="28" customFormat="1" ht="15.65" hidden="1">
      <c r="A230" s="11"/>
      <c r="B230" s="63"/>
      <c r="C230" s="51"/>
      <c r="D230" s="51"/>
      <c r="E230" s="12"/>
      <c r="F230" s="12"/>
    </row>
    <row r="231" spans="1:6" s="28" customFormat="1" ht="15.65" hidden="1">
      <c r="A231" s="15"/>
      <c r="B231" s="61"/>
      <c r="C231" s="48"/>
      <c r="D231" s="48"/>
      <c r="E231" s="16"/>
      <c r="F231" s="16"/>
    </row>
    <row r="232" spans="1:6" s="28" customFormat="1" ht="15.65" hidden="1">
      <c r="A232" s="1"/>
      <c r="B232" s="60"/>
      <c r="C232" s="45"/>
      <c r="D232" s="45"/>
      <c r="E232" s="13"/>
      <c r="F232" s="13"/>
    </row>
    <row r="233" spans="1:6" s="28" customFormat="1" ht="17.149999999999999" hidden="1" customHeight="1">
      <c r="A233" s="15"/>
      <c r="B233" s="60"/>
      <c r="C233" s="49"/>
      <c r="D233" s="49"/>
      <c r="E233" s="14"/>
      <c r="F233" s="14"/>
    </row>
    <row r="234" spans="1:6" s="28" customFormat="1" ht="15.65" hidden="1">
      <c r="A234" s="1"/>
      <c r="B234" s="60"/>
      <c r="C234" s="45"/>
      <c r="D234" s="45"/>
      <c r="E234" s="13"/>
      <c r="F234" s="13"/>
    </row>
    <row r="235" spans="1:6" s="28" customFormat="1" ht="15.65" hidden="1">
      <c r="A235" s="15"/>
      <c r="B235" s="61"/>
      <c r="C235" s="48"/>
      <c r="D235" s="48"/>
      <c r="E235" s="16"/>
      <c r="F235" s="16"/>
    </row>
    <row r="236" spans="1:6" s="28" customFormat="1" ht="15.65" hidden="1">
      <c r="A236" s="1"/>
      <c r="B236" s="60"/>
      <c r="C236" s="45"/>
      <c r="D236" s="45"/>
      <c r="E236" s="13"/>
      <c r="F236" s="13"/>
    </row>
    <row r="237" spans="1:6" s="28" customFormat="1" ht="15.65" hidden="1">
      <c r="A237" s="15"/>
      <c r="B237" s="60"/>
      <c r="C237" s="49"/>
      <c r="D237" s="49"/>
      <c r="E237" s="14"/>
      <c r="F237" s="14"/>
    </row>
    <row r="238" spans="1:6" s="28" customFormat="1" ht="15.65" hidden="1">
      <c r="A238" s="1"/>
      <c r="B238" s="2"/>
      <c r="C238" s="46"/>
      <c r="D238" s="46"/>
      <c r="E238" s="2"/>
      <c r="F238" s="2"/>
    </row>
    <row r="239" spans="1:6" s="28" customFormat="1" ht="15.65" hidden="1">
      <c r="A239" s="1"/>
      <c r="B239" s="2"/>
      <c r="C239" s="46"/>
      <c r="D239" s="46"/>
      <c r="E239" s="2"/>
      <c r="F239" s="2"/>
    </row>
    <row r="240" spans="1:6" s="28" customFormat="1" ht="15.65" hidden="1">
      <c r="A240" s="1"/>
      <c r="B240" s="2"/>
      <c r="C240" s="46"/>
      <c r="D240" s="46"/>
      <c r="E240" s="2"/>
      <c r="F240" s="2"/>
    </row>
    <row r="241" spans="1:6" s="28" customFormat="1" ht="15.65" hidden="1">
      <c r="A241" s="1"/>
      <c r="B241" s="60"/>
      <c r="C241" s="49"/>
      <c r="D241" s="49"/>
      <c r="E241" s="14"/>
      <c r="F241" s="14"/>
    </row>
    <row r="242" spans="1:6" s="28" customFormat="1" ht="15.65" hidden="1">
      <c r="A242" s="1"/>
      <c r="B242" s="2"/>
      <c r="C242" s="46"/>
      <c r="D242" s="46"/>
      <c r="E242" s="2"/>
      <c r="F242" s="2"/>
    </row>
    <row r="243" spans="1:6" s="28" customFormat="1" ht="17.149999999999999" hidden="1" customHeight="1">
      <c r="A243" s="1"/>
      <c r="B243" s="60"/>
      <c r="C243" s="49"/>
      <c r="D243" s="49"/>
      <c r="E243" s="14"/>
      <c r="F243" s="14"/>
    </row>
    <row r="244" spans="1:6" s="28" customFormat="1" ht="15.65" hidden="1">
      <c r="A244" s="1"/>
      <c r="B244" s="2"/>
      <c r="C244" s="46"/>
      <c r="D244" s="46"/>
      <c r="E244" s="2"/>
      <c r="F244" s="2"/>
    </row>
    <row r="245" spans="1:6" s="28" customFormat="1" ht="17.149999999999999" hidden="1" customHeight="1">
      <c r="A245" s="1"/>
      <c r="B245" s="60"/>
      <c r="C245" s="49"/>
      <c r="D245" s="49"/>
      <c r="E245" s="14"/>
      <c r="F245" s="14"/>
    </row>
    <row r="246" spans="1:6" s="28" customFormat="1" ht="15.65" hidden="1">
      <c r="A246" s="1"/>
      <c r="B246" s="2"/>
      <c r="C246" s="46"/>
      <c r="D246" s="46"/>
      <c r="E246" s="2"/>
      <c r="F246" s="2"/>
    </row>
    <row r="247" spans="1:6" s="28" customFormat="1" ht="15.65" hidden="1">
      <c r="A247" s="1"/>
      <c r="B247" s="60"/>
      <c r="C247" s="49"/>
      <c r="D247" s="49"/>
      <c r="E247" s="14"/>
      <c r="F247" s="14"/>
    </row>
    <row r="248" spans="1:6" s="28" customFormat="1" ht="15.65" hidden="1">
      <c r="A248" s="1"/>
      <c r="B248" s="2"/>
      <c r="C248" s="46"/>
      <c r="D248" s="46"/>
      <c r="E248" s="2"/>
      <c r="F248" s="2"/>
    </row>
    <row r="249" spans="1:6" s="28" customFormat="1" ht="15.65" hidden="1">
      <c r="A249" s="1"/>
      <c r="B249" s="60"/>
      <c r="C249" s="49"/>
      <c r="D249" s="49"/>
      <c r="E249" s="14"/>
      <c r="F249" s="14"/>
    </row>
    <row r="250" spans="1:6" s="28" customFormat="1" ht="15.65" hidden="1">
      <c r="A250" s="1"/>
      <c r="B250" s="2"/>
      <c r="C250" s="46"/>
      <c r="D250" s="46"/>
      <c r="E250" s="2"/>
      <c r="F250" s="2"/>
    </row>
    <row r="251" spans="1:6" s="28" customFormat="1" ht="17.149999999999999" hidden="1" customHeight="1">
      <c r="A251" s="1"/>
      <c r="B251" s="60"/>
      <c r="C251" s="49"/>
      <c r="D251" s="49"/>
      <c r="E251" s="14"/>
      <c r="F251" s="14"/>
    </row>
    <row r="252" spans="1:6" s="28" customFormat="1" ht="15.65" hidden="1">
      <c r="A252" s="1"/>
      <c r="B252" s="60"/>
      <c r="C252" s="45"/>
      <c r="D252" s="45"/>
      <c r="E252" s="13"/>
      <c r="F252" s="13"/>
    </row>
    <row r="253" spans="1:6" s="28" customFormat="1" ht="15.65" hidden="1">
      <c r="A253" s="1"/>
      <c r="B253" s="60"/>
      <c r="C253" s="49"/>
      <c r="D253" s="49"/>
      <c r="E253" s="14"/>
      <c r="F253" s="14"/>
    </row>
    <row r="254" spans="1:6" s="28" customFormat="1" ht="15.65" hidden="1">
      <c r="A254" s="1"/>
      <c r="B254" s="60"/>
      <c r="C254" s="45"/>
      <c r="D254" s="45"/>
      <c r="E254" s="13"/>
      <c r="F254" s="13"/>
    </row>
    <row r="255" spans="1:6" s="28" customFormat="1" ht="15.65" hidden="1">
      <c r="A255" s="1"/>
      <c r="B255" s="60"/>
      <c r="C255" s="49"/>
      <c r="D255" s="49"/>
      <c r="E255" s="14"/>
      <c r="F255" s="14"/>
    </row>
    <row r="256" spans="1:6" s="28" customFormat="1" ht="15.65" hidden="1">
      <c r="A256" s="1"/>
      <c r="B256" s="60"/>
      <c r="C256" s="45"/>
      <c r="D256" s="45"/>
      <c r="E256" s="13"/>
      <c r="F256" s="13"/>
    </row>
    <row r="257" spans="1:6" s="28" customFormat="1" ht="15.65" hidden="1">
      <c r="A257" s="1"/>
      <c r="B257" s="60"/>
      <c r="C257" s="45"/>
      <c r="D257" s="45"/>
      <c r="E257" s="13"/>
      <c r="F257" s="13"/>
    </row>
    <row r="258" spans="1:6" s="28" customFormat="1" ht="15.65" hidden="1">
      <c r="A258" s="1"/>
      <c r="B258" s="60"/>
      <c r="C258" s="45"/>
      <c r="D258" s="45"/>
      <c r="E258" s="13"/>
      <c r="F258" s="13"/>
    </row>
    <row r="259" spans="1:6" s="28" customFormat="1" ht="15.65" hidden="1">
      <c r="A259" s="1"/>
      <c r="B259" s="60"/>
      <c r="C259" s="49"/>
      <c r="D259" s="49"/>
      <c r="E259" s="14"/>
      <c r="F259" s="14"/>
    </row>
    <row r="260" spans="1:6" s="28" customFormat="1" ht="15.65" hidden="1">
      <c r="A260" s="1"/>
      <c r="B260" s="2"/>
      <c r="C260" s="46"/>
      <c r="D260" s="46"/>
      <c r="E260" s="2"/>
      <c r="F260" s="2"/>
    </row>
    <row r="261" spans="1:6" s="28" customFormat="1" ht="15.65" hidden="1">
      <c r="A261" s="1"/>
      <c r="B261" s="2"/>
      <c r="C261" s="46"/>
      <c r="D261" s="46"/>
      <c r="E261" s="2"/>
      <c r="F261" s="2"/>
    </row>
    <row r="262" spans="1:6" s="28" customFormat="1" ht="15.65" hidden="1">
      <c r="A262" s="1"/>
      <c r="B262" s="2"/>
      <c r="C262" s="46"/>
      <c r="D262" s="46"/>
      <c r="E262" s="2"/>
      <c r="F262" s="2"/>
    </row>
    <row r="263" spans="1:6" s="28" customFormat="1" ht="17.149999999999999" hidden="1" customHeight="1">
      <c r="A263" s="1"/>
      <c r="B263" s="60"/>
      <c r="C263" s="49"/>
      <c r="D263" s="49"/>
      <c r="E263" s="14"/>
      <c r="F263" s="14"/>
    </row>
    <row r="264" spans="1:6" s="28" customFormat="1" ht="15.65" hidden="1">
      <c r="A264" s="1"/>
      <c r="B264" s="60"/>
      <c r="C264" s="45"/>
      <c r="D264" s="45"/>
      <c r="E264" s="13"/>
      <c r="F264" s="13"/>
    </row>
    <row r="265" spans="1:6" s="28" customFormat="1" ht="15.65" hidden="1">
      <c r="A265" s="1"/>
      <c r="B265" s="61"/>
      <c r="C265" s="48"/>
      <c r="D265" s="48"/>
      <c r="E265" s="16"/>
      <c r="F265" s="16"/>
    </row>
    <row r="266" spans="1:6" s="28" customFormat="1" ht="15.65" hidden="1">
      <c r="A266" s="1"/>
      <c r="B266" s="60"/>
      <c r="C266" s="45"/>
      <c r="D266" s="45"/>
      <c r="E266" s="13"/>
      <c r="F266" s="13"/>
    </row>
    <row r="267" spans="1:6" s="28" customFormat="1" ht="15.65" hidden="1">
      <c r="A267" s="1"/>
      <c r="B267" s="2"/>
      <c r="C267" s="46"/>
      <c r="D267" s="46"/>
      <c r="E267" s="2"/>
      <c r="F267" s="2"/>
    </row>
    <row r="268" spans="1:6" s="28" customFormat="1" ht="15.65" hidden="1">
      <c r="A268" s="1"/>
      <c r="B268" s="2"/>
      <c r="C268" s="46"/>
      <c r="D268" s="46"/>
      <c r="E268" s="2"/>
      <c r="F268" s="2"/>
    </row>
    <row r="269" spans="1:6" s="28" customFormat="1" ht="15.65" hidden="1">
      <c r="A269" s="1"/>
      <c r="B269" s="2"/>
      <c r="C269" s="46"/>
      <c r="D269" s="46"/>
      <c r="E269" s="2"/>
      <c r="F269" s="2"/>
    </row>
    <row r="270" spans="1:6" s="28" customFormat="1" ht="15.65" hidden="1">
      <c r="A270" s="1"/>
      <c r="B270" s="2"/>
      <c r="C270" s="46"/>
      <c r="D270" s="46"/>
      <c r="E270" s="2"/>
      <c r="F270" s="2"/>
    </row>
    <row r="271" spans="1:6" s="28" customFormat="1" ht="15.65" hidden="1">
      <c r="A271" s="1"/>
      <c r="B271" s="2"/>
      <c r="C271" s="46"/>
      <c r="D271" s="46"/>
      <c r="E271" s="2"/>
      <c r="F271" s="2"/>
    </row>
    <row r="272" spans="1:6" s="28" customFormat="1" ht="15.65" hidden="1">
      <c r="A272" s="1"/>
      <c r="B272" s="2"/>
      <c r="C272" s="46"/>
      <c r="D272" s="46"/>
      <c r="E272" s="2"/>
      <c r="F272" s="2"/>
    </row>
    <row r="273" spans="1:6" s="28" customFormat="1" ht="15.65" hidden="1">
      <c r="A273" s="1"/>
      <c r="B273" s="2"/>
      <c r="C273" s="46"/>
      <c r="D273" s="46"/>
      <c r="E273" s="2"/>
      <c r="F273" s="2"/>
    </row>
    <row r="274" spans="1:6" s="28" customFormat="1" ht="15.65" hidden="1">
      <c r="A274" s="1"/>
      <c r="B274" s="2"/>
      <c r="C274" s="46"/>
      <c r="D274" s="46"/>
      <c r="E274" s="2"/>
      <c r="F274" s="2"/>
    </row>
    <row r="275" spans="1:6" s="28" customFormat="1" ht="15.65" hidden="1">
      <c r="A275" s="1"/>
      <c r="B275" s="2"/>
      <c r="C275" s="46"/>
      <c r="D275" s="46"/>
      <c r="E275" s="2"/>
      <c r="F275" s="2"/>
    </row>
    <row r="276" spans="1:6" s="28" customFormat="1" ht="15.65" hidden="1">
      <c r="A276" s="1"/>
      <c r="B276" s="2"/>
      <c r="C276" s="46"/>
      <c r="D276" s="46"/>
      <c r="E276" s="2"/>
      <c r="F276" s="2"/>
    </row>
    <row r="277" spans="1:6" s="28" customFormat="1" ht="15.65" hidden="1">
      <c r="A277" s="1"/>
      <c r="B277" s="2"/>
      <c r="C277" s="46"/>
      <c r="D277" s="46"/>
      <c r="E277" s="2"/>
      <c r="F277" s="2"/>
    </row>
    <row r="278" spans="1:6" s="28" customFormat="1" ht="15.65" hidden="1">
      <c r="A278" s="1"/>
      <c r="B278" s="2"/>
      <c r="C278" s="46"/>
      <c r="D278" s="46"/>
      <c r="E278" s="2"/>
      <c r="F278" s="2"/>
    </row>
    <row r="279" spans="1:6" s="28" customFormat="1" ht="15.65" hidden="1">
      <c r="A279" s="1"/>
      <c r="B279" s="2"/>
      <c r="C279" s="46"/>
      <c r="D279" s="46"/>
      <c r="E279" s="2"/>
      <c r="F279" s="2"/>
    </row>
    <row r="280" spans="1:6" s="28" customFormat="1" ht="15.65" hidden="1">
      <c r="A280" s="1"/>
      <c r="B280" s="2"/>
      <c r="C280" s="46"/>
      <c r="D280" s="46"/>
      <c r="E280" s="2"/>
      <c r="F280" s="2"/>
    </row>
    <row r="281" spans="1:6" s="28" customFormat="1" ht="17.149999999999999" hidden="1" customHeight="1">
      <c r="A281" s="1"/>
      <c r="B281" s="60"/>
      <c r="C281" s="49"/>
      <c r="D281" s="49"/>
      <c r="E281" s="14"/>
      <c r="F281" s="14"/>
    </row>
    <row r="282" spans="1:6" s="28" customFormat="1" ht="17.149999999999999" hidden="1" customHeight="1">
      <c r="A282" s="6"/>
      <c r="B282" s="62"/>
      <c r="C282" s="50"/>
      <c r="D282" s="50"/>
      <c r="E282" s="17"/>
      <c r="F282" s="17"/>
    </row>
    <row r="283" spans="1:6" s="28" customFormat="1" ht="17.149999999999999" hidden="1" customHeight="1">
      <c r="A283" s="1"/>
      <c r="B283" s="60"/>
      <c r="C283" s="49"/>
      <c r="D283" s="49"/>
      <c r="E283" s="14"/>
      <c r="F283" s="14"/>
    </row>
    <row r="284" spans="1:6" s="28" customFormat="1" ht="17.149999999999999" hidden="1" customHeight="1">
      <c r="A284" s="1"/>
      <c r="B284" s="60"/>
      <c r="C284" s="49"/>
      <c r="D284" s="49"/>
      <c r="E284" s="14"/>
      <c r="F284" s="14"/>
    </row>
    <row r="285" spans="1:6" s="28" customFormat="1" ht="17.149999999999999" hidden="1" customHeight="1">
      <c r="A285" s="1"/>
      <c r="B285" s="60"/>
      <c r="C285" s="49"/>
      <c r="D285" s="49"/>
      <c r="E285" s="14"/>
      <c r="F285" s="14"/>
    </row>
    <row r="286" spans="1:6" s="28" customFormat="1" ht="17.149999999999999" hidden="1" customHeight="1">
      <c r="A286" s="1"/>
      <c r="B286" s="60"/>
      <c r="C286" s="49"/>
      <c r="D286" s="49"/>
      <c r="E286" s="14"/>
      <c r="F286" s="14"/>
    </row>
    <row r="287" spans="1:6" s="28" customFormat="1" ht="17.149999999999999" hidden="1" customHeight="1">
      <c r="A287" s="1"/>
      <c r="B287" s="60"/>
      <c r="C287" s="49"/>
      <c r="D287" s="49"/>
      <c r="E287" s="14"/>
      <c r="F287" s="14"/>
    </row>
    <row r="288" spans="1:6" s="28" customFormat="1" ht="15.65" hidden="1">
      <c r="A288" s="1"/>
      <c r="B288" s="60"/>
      <c r="C288" s="45"/>
      <c r="D288" s="45"/>
      <c r="E288" s="13"/>
      <c r="F288" s="13"/>
    </row>
    <row r="289" spans="1:6" s="28" customFormat="1" ht="17.149999999999999" hidden="1" customHeight="1">
      <c r="A289" s="1"/>
      <c r="B289" s="60"/>
      <c r="C289" s="49"/>
      <c r="D289" s="49"/>
      <c r="E289" s="14"/>
      <c r="F289" s="14"/>
    </row>
    <row r="290" spans="1:6" s="28" customFormat="1" ht="17.149999999999999" hidden="1" customHeight="1">
      <c r="A290" s="1"/>
      <c r="B290" s="60"/>
      <c r="C290" s="49"/>
      <c r="D290" s="49"/>
      <c r="E290" s="14"/>
      <c r="F290" s="14"/>
    </row>
    <row r="291" spans="1:6" s="28" customFormat="1" ht="17.149999999999999" hidden="1" customHeight="1">
      <c r="A291" s="1"/>
      <c r="B291" s="60"/>
      <c r="C291" s="49"/>
      <c r="D291" s="49"/>
      <c r="E291" s="14"/>
      <c r="F291" s="14"/>
    </row>
    <row r="292" spans="1:6" s="28" customFormat="1" ht="15.65" hidden="1">
      <c r="A292" s="1"/>
      <c r="B292" s="60"/>
      <c r="C292" s="49"/>
      <c r="D292" s="49"/>
      <c r="E292" s="14"/>
      <c r="F292" s="14"/>
    </row>
    <row r="293" spans="1:6" hidden="1">
      <c r="A293" s="1"/>
      <c r="B293" s="60"/>
      <c r="C293" s="49"/>
      <c r="D293" s="49"/>
      <c r="E293" s="14"/>
      <c r="F293" s="14"/>
    </row>
    <row r="294" spans="1:6" ht="12.75" hidden="1" customHeight="1">
      <c r="A294" s="1"/>
      <c r="B294" s="64"/>
      <c r="C294" s="52"/>
      <c r="D294" s="52"/>
      <c r="E294" s="19"/>
      <c r="F294" s="19"/>
    </row>
    <row r="295" spans="1:6" ht="12.75" hidden="1" customHeight="1">
      <c r="A295" s="1"/>
      <c r="B295" s="64"/>
      <c r="C295" s="52"/>
      <c r="D295" s="52"/>
      <c r="E295" s="19"/>
      <c r="F295" s="19"/>
    </row>
    <row r="296" spans="1:6" ht="12.75" hidden="1" customHeight="1">
      <c r="A296" s="1"/>
      <c r="B296" s="64"/>
      <c r="C296" s="52"/>
      <c r="D296" s="52"/>
      <c r="E296" s="19"/>
      <c r="F296" s="19"/>
    </row>
    <row r="297" spans="1:6" ht="12.75" hidden="1" customHeight="1">
      <c r="A297" s="1"/>
      <c r="B297" s="64"/>
      <c r="C297" s="52"/>
      <c r="D297" s="52"/>
      <c r="E297" s="19"/>
      <c r="F297" s="19"/>
    </row>
    <row r="298" spans="1:6" hidden="1"/>
    <row r="299" spans="1:6" hidden="1"/>
    <row r="300" spans="1:6" hidden="1"/>
    <row r="301" spans="1:6" hidden="1"/>
    <row r="302" spans="1:6" s="20" customFormat="1" ht="14.3" hidden="1">
      <c r="A302" s="7"/>
      <c r="B302" s="65"/>
      <c r="C302" s="53"/>
      <c r="D302" s="53"/>
      <c r="E302" s="8"/>
      <c r="F302" s="8"/>
    </row>
    <row r="303" spans="1:6" s="21" customFormat="1" hidden="1">
      <c r="A303" s="7"/>
      <c r="B303" s="65"/>
      <c r="C303" s="53"/>
      <c r="D303" s="53"/>
      <c r="E303" s="8"/>
      <c r="F303" s="8"/>
    </row>
  </sheetData>
  <sheetProtection password="ED80" sheet="1" objects="1" scenarios="1"/>
  <pageMargins left="0.70866141732283472" right="0.51181102362204722" top="0.59055118110236227" bottom="0.78740157480314965" header="0" footer="0.39370078740157483"/>
  <pageSetup paperSize="9" scale="105" orientation="portrait" r:id="rId1"/>
  <headerFooter differentFirst="1" scaleWithDoc="0" alignWithMargins="0">
    <oddFooter>&amp;L&amp;"Arial CE,Ležeče" &amp;D&amp;R&amp;"Arial CE,Ležeče"Stran &amp;P od &amp;N</oddFooter>
    <firstFooter>&amp;L&amp;"Arial CE,Ležeče"&amp;D&amp;R&amp;"Arial CE,Ležeče"ES-05/2018</first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dimension ref="A1:F46"/>
  <sheetViews>
    <sheetView topLeftCell="A34" workbookViewId="0">
      <selection activeCell="E7" sqref="E7"/>
    </sheetView>
  </sheetViews>
  <sheetFormatPr defaultColWidth="0" defaultRowHeight="12.9" zeroHeight="1"/>
  <cols>
    <col min="1" max="1" width="5.25" customWidth="1"/>
    <col min="2" max="2" width="37.125" customWidth="1"/>
    <col min="3" max="3" width="4.875" customWidth="1"/>
    <col min="4" max="4" width="7.625" customWidth="1"/>
    <col min="5" max="6" width="13.375" customWidth="1"/>
    <col min="7" max="16384" width="9" hidden="1"/>
  </cols>
  <sheetData>
    <row r="1" spans="1:6" ht="18.350000000000001">
      <c r="A1" s="66" t="s">
        <v>167</v>
      </c>
      <c r="B1" s="67"/>
      <c r="C1" s="67"/>
      <c r="D1" s="67"/>
      <c r="E1" s="67"/>
      <c r="F1" s="68"/>
    </row>
    <row r="2" spans="1:6" ht="18.350000000000001">
      <c r="A2" s="66"/>
      <c r="B2" s="67"/>
      <c r="C2" s="67"/>
      <c r="D2" s="67"/>
      <c r="E2" s="67"/>
      <c r="F2" s="67"/>
    </row>
    <row r="3" spans="1:6" ht="13.6">
      <c r="A3" s="69" t="s">
        <v>168</v>
      </c>
      <c r="B3" s="110" t="s">
        <v>169</v>
      </c>
      <c r="C3" s="111"/>
      <c r="D3" s="111"/>
      <c r="E3" s="111"/>
      <c r="F3" s="111"/>
    </row>
    <row r="4" spans="1:6" ht="34" customHeight="1">
      <c r="A4" s="69" t="s">
        <v>170</v>
      </c>
      <c r="B4" s="112" t="s">
        <v>277</v>
      </c>
      <c r="C4" s="112"/>
      <c r="D4" s="112"/>
      <c r="E4" s="112"/>
      <c r="F4" s="112"/>
    </row>
    <row r="5" spans="1:6">
      <c r="A5" s="70" t="s">
        <v>171</v>
      </c>
      <c r="B5" s="70" t="s">
        <v>172</v>
      </c>
      <c r="C5" s="71"/>
      <c r="D5" s="71"/>
      <c r="E5" s="71"/>
      <c r="F5" s="72"/>
    </row>
    <row r="6" spans="1:6" ht="13.6">
      <c r="A6" s="73"/>
      <c r="B6" s="73"/>
      <c r="C6" s="73"/>
      <c r="D6" s="73"/>
      <c r="E6" s="73"/>
      <c r="F6" s="73"/>
    </row>
    <row r="7" spans="1:6" ht="13.6">
      <c r="A7" s="73"/>
      <c r="B7" s="73"/>
      <c r="C7" s="73"/>
      <c r="D7" s="73"/>
      <c r="E7" s="73"/>
      <c r="F7" s="73"/>
    </row>
    <row r="8" spans="1:6" ht="15.65">
      <c r="A8" s="74" t="s">
        <v>173</v>
      </c>
      <c r="B8" s="88" t="s">
        <v>165</v>
      </c>
      <c r="C8" s="88"/>
      <c r="D8" s="88"/>
      <c r="E8" s="88"/>
      <c r="F8" s="88"/>
    </row>
    <row r="9" spans="1:6" ht="13.6">
      <c r="A9" s="75"/>
      <c r="B9" s="75"/>
      <c r="C9" s="75"/>
      <c r="D9" s="75"/>
      <c r="E9" s="75"/>
      <c r="F9" s="75"/>
    </row>
    <row r="10" spans="1:6" ht="21.75">
      <c r="A10" s="76" t="s">
        <v>174</v>
      </c>
      <c r="B10" s="76" t="s">
        <v>175</v>
      </c>
      <c r="C10" s="76" t="s">
        <v>0</v>
      </c>
      <c r="D10" s="76" t="s">
        <v>1</v>
      </c>
      <c r="E10" s="76" t="s">
        <v>40</v>
      </c>
      <c r="F10" s="76" t="s">
        <v>41</v>
      </c>
    </row>
    <row r="11" spans="1:6" ht="23.1">
      <c r="A11" s="77" t="s">
        <v>176</v>
      </c>
      <c r="B11" s="78" t="s">
        <v>177</v>
      </c>
      <c r="C11" s="79" t="s">
        <v>2</v>
      </c>
      <c r="D11" s="80">
        <v>148</v>
      </c>
      <c r="E11" s="81"/>
      <c r="F11" s="82" t="str">
        <f t="shared" ref="F11:F28" si="0">IF(E11="","",ROUND(D11*E11,2))</f>
        <v/>
      </c>
    </row>
    <row r="12" spans="1:6" ht="23.1">
      <c r="A12" s="77" t="s">
        <v>178</v>
      </c>
      <c r="B12" s="78" t="s">
        <v>179</v>
      </c>
      <c r="C12" s="79" t="s">
        <v>5</v>
      </c>
      <c r="D12" s="80">
        <v>111</v>
      </c>
      <c r="E12" s="81"/>
      <c r="F12" s="82" t="str">
        <f t="shared" si="0"/>
        <v/>
      </c>
    </row>
    <row r="13" spans="1:6" ht="34.65">
      <c r="A13" s="77" t="s">
        <v>180</v>
      </c>
      <c r="B13" s="78" t="s">
        <v>181</v>
      </c>
      <c r="C13" s="79" t="s">
        <v>5</v>
      </c>
      <c r="D13" s="80">
        <v>2</v>
      </c>
      <c r="E13" s="81"/>
      <c r="F13" s="82" t="str">
        <f t="shared" si="0"/>
        <v/>
      </c>
    </row>
    <row r="14" spans="1:6">
      <c r="A14" s="77" t="s">
        <v>182</v>
      </c>
      <c r="B14" s="78" t="s">
        <v>183</v>
      </c>
      <c r="C14" s="79" t="s">
        <v>161</v>
      </c>
      <c r="D14" s="80">
        <v>88.8</v>
      </c>
      <c r="E14" s="81"/>
      <c r="F14" s="82" t="str">
        <f t="shared" si="0"/>
        <v/>
      </c>
    </row>
    <row r="15" spans="1:6" ht="23.1">
      <c r="A15" s="77" t="s">
        <v>184</v>
      </c>
      <c r="B15" s="78" t="s">
        <v>185</v>
      </c>
      <c r="C15" s="79" t="s">
        <v>5</v>
      </c>
      <c r="D15" s="80">
        <v>8.8800000000000008</v>
      </c>
      <c r="E15" s="81"/>
      <c r="F15" s="82" t="str">
        <f t="shared" si="0"/>
        <v/>
      </c>
    </row>
    <row r="16" spans="1:6">
      <c r="A16" s="77" t="s">
        <v>186</v>
      </c>
      <c r="B16" s="78" t="s">
        <v>187</v>
      </c>
      <c r="C16" s="79" t="s">
        <v>5</v>
      </c>
      <c r="D16" s="80">
        <v>26.64</v>
      </c>
      <c r="E16" s="81"/>
      <c r="F16" s="82" t="str">
        <f t="shared" si="0"/>
        <v/>
      </c>
    </row>
    <row r="17" spans="1:6" ht="23.1">
      <c r="A17" s="77" t="s">
        <v>188</v>
      </c>
      <c r="B17" s="78" t="s">
        <v>189</v>
      </c>
      <c r="C17" s="79" t="s">
        <v>5</v>
      </c>
      <c r="D17" s="80">
        <v>38.479999999999997</v>
      </c>
      <c r="E17" s="81"/>
      <c r="F17" s="82" t="str">
        <f t="shared" si="0"/>
        <v/>
      </c>
    </row>
    <row r="18" spans="1:6" ht="23.1">
      <c r="A18" s="77" t="s">
        <v>190</v>
      </c>
      <c r="B18" s="78" t="s">
        <v>191</v>
      </c>
      <c r="C18" s="79" t="s">
        <v>5</v>
      </c>
      <c r="D18" s="80">
        <v>35.520000000000003</v>
      </c>
      <c r="E18" s="81"/>
      <c r="F18" s="82" t="str">
        <f t="shared" si="0"/>
        <v/>
      </c>
    </row>
    <row r="19" spans="1:6">
      <c r="A19" s="77" t="s">
        <v>192</v>
      </c>
      <c r="B19" s="78" t="s">
        <v>166</v>
      </c>
      <c r="C19" s="79" t="s">
        <v>2</v>
      </c>
      <c r="D19" s="80">
        <v>160</v>
      </c>
      <c r="E19" s="81"/>
      <c r="F19" s="82" t="str">
        <f t="shared" si="0"/>
        <v/>
      </c>
    </row>
    <row r="20" spans="1:6" ht="57.75">
      <c r="A20" s="77" t="s">
        <v>193</v>
      </c>
      <c r="B20" s="78" t="s">
        <v>194</v>
      </c>
      <c r="C20" s="79" t="s">
        <v>161</v>
      </c>
      <c r="D20" s="80">
        <v>48</v>
      </c>
      <c r="E20" s="81"/>
      <c r="F20" s="82" t="str">
        <f t="shared" si="0"/>
        <v/>
      </c>
    </row>
    <row r="21" spans="1:6" ht="23.1">
      <c r="A21" s="77" t="s">
        <v>195</v>
      </c>
      <c r="B21" s="78" t="s">
        <v>162</v>
      </c>
      <c r="C21" s="79" t="s">
        <v>2</v>
      </c>
      <c r="D21" s="80">
        <v>160</v>
      </c>
      <c r="E21" s="81"/>
      <c r="F21" s="82" t="str">
        <f t="shared" si="0"/>
        <v/>
      </c>
    </row>
    <row r="22" spans="1:6" ht="23.1">
      <c r="A22" s="77" t="s">
        <v>196</v>
      </c>
      <c r="B22" s="78" t="s">
        <v>197</v>
      </c>
      <c r="C22" s="79" t="s">
        <v>161</v>
      </c>
      <c r="D22" s="80">
        <v>47.16</v>
      </c>
      <c r="E22" s="81"/>
      <c r="F22" s="82" t="str">
        <f t="shared" si="0"/>
        <v/>
      </c>
    </row>
    <row r="23" spans="1:6" ht="23.1">
      <c r="A23" s="77" t="s">
        <v>198</v>
      </c>
      <c r="B23" s="78" t="s">
        <v>199</v>
      </c>
      <c r="C23" s="79" t="s">
        <v>161</v>
      </c>
      <c r="D23" s="80">
        <v>47.16</v>
      </c>
      <c r="E23" s="81"/>
      <c r="F23" s="82" t="str">
        <f t="shared" si="0"/>
        <v/>
      </c>
    </row>
    <row r="24" spans="1:6" ht="34.65">
      <c r="A24" s="77" t="s">
        <v>200</v>
      </c>
      <c r="B24" s="78" t="s">
        <v>201</v>
      </c>
      <c r="C24" s="79" t="s">
        <v>161</v>
      </c>
      <c r="D24" s="80">
        <v>47.16</v>
      </c>
      <c r="E24" s="81"/>
      <c r="F24" s="82" t="str">
        <f t="shared" si="0"/>
        <v/>
      </c>
    </row>
    <row r="25" spans="1:6" ht="34.65">
      <c r="A25" s="77" t="s">
        <v>202</v>
      </c>
      <c r="B25" s="78" t="s">
        <v>203</v>
      </c>
      <c r="C25" s="79" t="s">
        <v>161</v>
      </c>
      <c r="D25" s="80">
        <v>0.84</v>
      </c>
      <c r="E25" s="81"/>
      <c r="F25" s="82" t="str">
        <f t="shared" si="0"/>
        <v/>
      </c>
    </row>
    <row r="26" spans="1:6" ht="34.65">
      <c r="A26" s="77" t="s">
        <v>204</v>
      </c>
      <c r="B26" s="78" t="s">
        <v>313</v>
      </c>
      <c r="C26" s="79" t="s">
        <v>2</v>
      </c>
      <c r="D26" s="80">
        <v>9</v>
      </c>
      <c r="E26" s="81"/>
      <c r="F26" s="82" t="str">
        <f t="shared" si="0"/>
        <v/>
      </c>
    </row>
    <row r="27" spans="1:6" ht="23.1">
      <c r="A27" s="77" t="s">
        <v>205</v>
      </c>
      <c r="B27" s="78" t="s">
        <v>322</v>
      </c>
      <c r="C27" s="79" t="s">
        <v>2</v>
      </c>
      <c r="D27" s="80">
        <v>148</v>
      </c>
      <c r="E27" s="81"/>
      <c r="F27" s="82" t="str">
        <f t="shared" si="0"/>
        <v/>
      </c>
    </row>
    <row r="28" spans="1:6">
      <c r="A28" s="77" t="s">
        <v>206</v>
      </c>
      <c r="B28" s="78" t="s">
        <v>207</v>
      </c>
      <c r="C28" s="79" t="s">
        <v>160</v>
      </c>
      <c r="D28" s="80">
        <v>3</v>
      </c>
      <c r="E28" s="81"/>
      <c r="F28" s="82" t="str">
        <f t="shared" si="0"/>
        <v/>
      </c>
    </row>
    <row r="29" spans="1:6" ht="46.2">
      <c r="A29" s="77"/>
      <c r="B29" s="78" t="s">
        <v>208</v>
      </c>
      <c r="C29" s="79"/>
      <c r="D29" s="80"/>
      <c r="E29" s="82"/>
      <c r="F29" s="82" t="s">
        <v>209</v>
      </c>
    </row>
    <row r="30" spans="1:6">
      <c r="A30" s="77" t="s">
        <v>210</v>
      </c>
      <c r="B30" s="78" t="s">
        <v>314</v>
      </c>
      <c r="C30" s="79" t="s">
        <v>160</v>
      </c>
      <c r="D30" s="80">
        <v>2</v>
      </c>
      <c r="E30" s="81"/>
      <c r="F30" s="82" t="str">
        <f t="shared" ref="F30:F44" si="1">IF(E30="","",ROUND(D30*E30,2))</f>
        <v/>
      </c>
    </row>
    <row r="31" spans="1:6">
      <c r="A31" s="77" t="s">
        <v>211</v>
      </c>
      <c r="B31" s="78" t="s">
        <v>315</v>
      </c>
      <c r="C31" s="79" t="s">
        <v>160</v>
      </c>
      <c r="D31" s="80">
        <v>1</v>
      </c>
      <c r="E31" s="81"/>
      <c r="F31" s="82" t="str">
        <f t="shared" si="1"/>
        <v/>
      </c>
    </row>
    <row r="32" spans="1:6">
      <c r="A32" s="77"/>
      <c r="B32" s="78" t="s">
        <v>316</v>
      </c>
      <c r="C32" s="79" t="s">
        <v>160</v>
      </c>
      <c r="D32" s="80">
        <v>3</v>
      </c>
      <c r="E32" s="81"/>
      <c r="F32" s="82" t="str">
        <f t="shared" si="1"/>
        <v/>
      </c>
    </row>
    <row r="33" spans="1:6" ht="23.1">
      <c r="A33" s="77"/>
      <c r="B33" s="78" t="s">
        <v>317</v>
      </c>
      <c r="C33" s="79" t="s">
        <v>160</v>
      </c>
      <c r="D33" s="80">
        <v>3</v>
      </c>
      <c r="E33" s="81"/>
      <c r="F33" s="82" t="str">
        <f t="shared" si="1"/>
        <v/>
      </c>
    </row>
    <row r="34" spans="1:6" ht="34.65">
      <c r="A34" s="77" t="s">
        <v>212</v>
      </c>
      <c r="B34" s="78" t="s">
        <v>213</v>
      </c>
      <c r="C34" s="79" t="s">
        <v>160</v>
      </c>
      <c r="D34" s="80">
        <v>3</v>
      </c>
      <c r="E34" s="81"/>
      <c r="F34" s="82" t="str">
        <f t="shared" si="1"/>
        <v/>
      </c>
    </row>
    <row r="35" spans="1:6" ht="23.1">
      <c r="A35" s="77" t="s">
        <v>214</v>
      </c>
      <c r="B35" s="78" t="s">
        <v>215</v>
      </c>
      <c r="C35" s="79" t="s">
        <v>160</v>
      </c>
      <c r="D35" s="80">
        <v>5</v>
      </c>
      <c r="E35" s="81"/>
      <c r="F35" s="82" t="str">
        <f t="shared" si="1"/>
        <v/>
      </c>
    </row>
    <row r="36" spans="1:6">
      <c r="A36" s="77" t="s">
        <v>216</v>
      </c>
      <c r="B36" s="78" t="s">
        <v>319</v>
      </c>
      <c r="C36" s="79" t="s">
        <v>160</v>
      </c>
      <c r="D36" s="80">
        <v>1</v>
      </c>
      <c r="E36" s="81"/>
      <c r="F36" s="82" t="str">
        <f t="shared" si="1"/>
        <v/>
      </c>
    </row>
    <row r="37" spans="1:6">
      <c r="A37" s="77" t="s">
        <v>217</v>
      </c>
      <c r="B37" s="78" t="s">
        <v>318</v>
      </c>
      <c r="C37" s="79" t="s">
        <v>160</v>
      </c>
      <c r="D37" s="80">
        <v>1</v>
      </c>
      <c r="E37" s="81"/>
      <c r="F37" s="82" t="str">
        <f t="shared" si="1"/>
        <v/>
      </c>
    </row>
    <row r="38" spans="1:6">
      <c r="A38" s="77" t="s">
        <v>218</v>
      </c>
      <c r="B38" s="78" t="s">
        <v>320</v>
      </c>
      <c r="C38" s="79" t="s">
        <v>160</v>
      </c>
      <c r="D38" s="80">
        <v>2</v>
      </c>
      <c r="E38" s="81"/>
      <c r="F38" s="82" t="str">
        <f t="shared" si="1"/>
        <v/>
      </c>
    </row>
    <row r="39" spans="1:6">
      <c r="A39" s="77" t="s">
        <v>219</v>
      </c>
      <c r="B39" s="78" t="s">
        <v>220</v>
      </c>
      <c r="C39" s="79" t="s">
        <v>160</v>
      </c>
      <c r="D39" s="80">
        <v>2</v>
      </c>
      <c r="E39" s="81"/>
      <c r="F39" s="82" t="str">
        <f t="shared" si="1"/>
        <v/>
      </c>
    </row>
    <row r="40" spans="1:6">
      <c r="A40" s="77" t="s">
        <v>221</v>
      </c>
      <c r="B40" s="78" t="s">
        <v>321</v>
      </c>
      <c r="C40" s="79" t="s">
        <v>160</v>
      </c>
      <c r="D40" s="80">
        <v>1</v>
      </c>
      <c r="E40" s="81"/>
      <c r="F40" s="82" t="str">
        <f t="shared" si="1"/>
        <v/>
      </c>
    </row>
    <row r="41" spans="1:6" ht="46.2">
      <c r="A41" s="77" t="s">
        <v>222</v>
      </c>
      <c r="B41" s="78" t="s">
        <v>54</v>
      </c>
      <c r="C41" s="79" t="s">
        <v>160</v>
      </c>
      <c r="D41" s="80">
        <v>1</v>
      </c>
      <c r="E41" s="81"/>
      <c r="F41" s="82" t="str">
        <f t="shared" si="1"/>
        <v/>
      </c>
    </row>
    <row r="42" spans="1:6" ht="23.1">
      <c r="A42" s="77" t="s">
        <v>223</v>
      </c>
      <c r="B42" s="78" t="s">
        <v>224</v>
      </c>
      <c r="C42" s="79" t="s">
        <v>163</v>
      </c>
      <c r="D42" s="80">
        <v>1</v>
      </c>
      <c r="E42" s="81"/>
      <c r="F42" s="82" t="str">
        <f t="shared" si="1"/>
        <v/>
      </c>
    </row>
    <row r="43" spans="1:6" ht="23.1">
      <c r="A43" s="77" t="s">
        <v>225</v>
      </c>
      <c r="B43" s="78" t="s">
        <v>226</v>
      </c>
      <c r="C43" s="79" t="s">
        <v>2</v>
      </c>
      <c r="D43" s="80">
        <v>148</v>
      </c>
      <c r="E43" s="81"/>
      <c r="F43" s="82" t="str">
        <f t="shared" si="1"/>
        <v/>
      </c>
    </row>
    <row r="44" spans="1:6" ht="23.1">
      <c r="A44" s="77" t="s">
        <v>227</v>
      </c>
      <c r="B44" s="78" t="s">
        <v>228</v>
      </c>
      <c r="C44" s="79" t="s">
        <v>2</v>
      </c>
      <c r="D44" s="80">
        <v>148</v>
      </c>
      <c r="E44" s="81"/>
      <c r="F44" s="82" t="str">
        <f t="shared" si="1"/>
        <v/>
      </c>
    </row>
    <row r="45" spans="1:6" ht="13.6">
      <c r="A45" s="83"/>
      <c r="B45" s="83"/>
      <c r="C45" s="83"/>
      <c r="D45" s="84" t="s">
        <v>229</v>
      </c>
      <c r="E45" s="85" t="s">
        <v>230</v>
      </c>
      <c r="F45" s="108">
        <f>IF(E45="","",SUM(F11:F44))</f>
        <v>0</v>
      </c>
    </row>
    <row r="46" spans="1:6" ht="13.6">
      <c r="A46" s="73"/>
      <c r="B46" s="73"/>
      <c r="C46" s="73"/>
      <c r="D46" s="73"/>
      <c r="E46" s="73"/>
      <c r="F46" s="73"/>
    </row>
  </sheetData>
  <mergeCells count="2">
    <mergeCell ref="B3:F3"/>
    <mergeCell ref="B4:F4"/>
  </mergeCells>
  <pageMargins left="0.7" right="0.7" top="0.75" bottom="0.75" header="0.3" footer="0.3"/>
  <pageSetup paperSize="9" scale="105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>
  <dimension ref="A1:G39"/>
  <sheetViews>
    <sheetView topLeftCell="A29" workbookViewId="0">
      <selection activeCell="F38" sqref="F38"/>
    </sheetView>
  </sheetViews>
  <sheetFormatPr defaultColWidth="0" defaultRowHeight="12.9" zeroHeight="1"/>
  <cols>
    <col min="1" max="1" width="5.25" customWidth="1"/>
    <col min="2" max="2" width="37.125" customWidth="1"/>
    <col min="3" max="3" width="4.875" customWidth="1"/>
    <col min="4" max="4" width="7.625" customWidth="1"/>
    <col min="5" max="6" width="13.375" customWidth="1"/>
    <col min="7" max="16384" width="9" hidden="1"/>
  </cols>
  <sheetData>
    <row r="1" spans="1:7" ht="18.350000000000001">
      <c r="A1" s="66" t="s">
        <v>167</v>
      </c>
      <c r="B1" s="67"/>
      <c r="C1" s="67"/>
      <c r="D1" s="67"/>
      <c r="E1" s="67"/>
      <c r="F1" s="68"/>
    </row>
    <row r="2" spans="1:7" ht="18.350000000000001">
      <c r="A2" s="66"/>
      <c r="B2" s="67"/>
      <c r="C2" s="67"/>
      <c r="D2" s="67"/>
      <c r="E2" s="67"/>
      <c r="F2" s="67"/>
    </row>
    <row r="3" spans="1:7" ht="13.6">
      <c r="A3" s="69" t="s">
        <v>168</v>
      </c>
      <c r="B3" s="110" t="s">
        <v>169</v>
      </c>
      <c r="C3" s="111"/>
      <c r="D3" s="111"/>
      <c r="E3" s="111"/>
      <c r="F3" s="111"/>
    </row>
    <row r="4" spans="1:7" ht="34" customHeight="1">
      <c r="A4" s="69" t="s">
        <v>170</v>
      </c>
      <c r="B4" s="112" t="s">
        <v>278</v>
      </c>
      <c r="C4" s="112"/>
      <c r="D4" s="112"/>
      <c r="E4" s="112"/>
      <c r="F4" s="112"/>
    </row>
    <row r="5" spans="1:7">
      <c r="A5" s="70" t="s">
        <v>171</v>
      </c>
      <c r="B5" s="70" t="s">
        <v>172</v>
      </c>
      <c r="C5" s="71"/>
      <c r="D5" s="71"/>
      <c r="E5" s="71"/>
      <c r="F5" s="72"/>
    </row>
    <row r="6" spans="1:7" ht="13.6">
      <c r="A6" s="73"/>
      <c r="B6" s="73"/>
      <c r="C6" s="73"/>
      <c r="D6" s="73"/>
      <c r="E6" s="73"/>
      <c r="F6" s="73"/>
    </row>
    <row r="7" spans="1:7" ht="13.6">
      <c r="A7" s="73"/>
      <c r="B7" s="73"/>
      <c r="C7" s="73"/>
      <c r="D7" s="73"/>
      <c r="E7" s="73"/>
      <c r="F7" s="73"/>
    </row>
    <row r="8" spans="1:7" ht="13.6">
      <c r="A8" s="73"/>
      <c r="B8" s="73"/>
      <c r="C8" s="73"/>
      <c r="D8" s="73"/>
      <c r="E8" s="73"/>
      <c r="F8" s="73"/>
    </row>
    <row r="9" spans="1:7" ht="15.65">
      <c r="A9" s="74" t="s">
        <v>231</v>
      </c>
      <c r="B9" s="88" t="s">
        <v>232</v>
      </c>
      <c r="C9" s="88"/>
      <c r="D9" s="88"/>
      <c r="E9" s="88"/>
      <c r="F9" s="88"/>
      <c r="G9" s="88"/>
    </row>
    <row r="10" spans="1:7" ht="13.6">
      <c r="A10" s="86"/>
      <c r="B10" s="86"/>
      <c r="C10" s="86"/>
      <c r="D10" s="86"/>
      <c r="E10" s="86"/>
      <c r="F10" s="86"/>
    </row>
    <row r="11" spans="1:7" ht="21.75">
      <c r="A11" s="76" t="s">
        <v>174</v>
      </c>
      <c r="B11" s="76" t="s">
        <v>175</v>
      </c>
      <c r="C11" s="76" t="s">
        <v>0</v>
      </c>
      <c r="D11" s="76" t="s">
        <v>1</v>
      </c>
      <c r="E11" s="76" t="s">
        <v>40</v>
      </c>
      <c r="F11" s="76" t="s">
        <v>41</v>
      </c>
    </row>
    <row r="12" spans="1:7" ht="23.1">
      <c r="A12" s="77" t="s">
        <v>233</v>
      </c>
      <c r="B12" s="78" t="s">
        <v>234</v>
      </c>
      <c r="C12" s="79" t="s">
        <v>2</v>
      </c>
      <c r="D12" s="80">
        <v>100</v>
      </c>
      <c r="E12" s="81"/>
      <c r="F12" s="82" t="str">
        <f t="shared" ref="F12:F37" si="0">IF(E12="","",ROUND(D12*E12,2))</f>
        <v/>
      </c>
    </row>
    <row r="13" spans="1:7" ht="23.1">
      <c r="A13" s="77" t="s">
        <v>235</v>
      </c>
      <c r="B13" s="78" t="s">
        <v>236</v>
      </c>
      <c r="C13" s="79" t="s">
        <v>5</v>
      </c>
      <c r="D13" s="80">
        <v>48</v>
      </c>
      <c r="E13" s="81"/>
      <c r="F13" s="82" t="str">
        <f t="shared" si="0"/>
        <v/>
      </c>
    </row>
    <row r="14" spans="1:7">
      <c r="A14" s="77" t="s">
        <v>237</v>
      </c>
      <c r="B14" s="78" t="s">
        <v>183</v>
      </c>
      <c r="C14" s="79" t="s">
        <v>161</v>
      </c>
      <c r="D14" s="80">
        <v>60</v>
      </c>
      <c r="E14" s="81"/>
      <c r="F14" s="82" t="str">
        <f t="shared" si="0"/>
        <v/>
      </c>
    </row>
    <row r="15" spans="1:7" ht="23.1">
      <c r="A15" s="77" t="s">
        <v>238</v>
      </c>
      <c r="B15" s="78" t="s">
        <v>239</v>
      </c>
      <c r="C15" s="79" t="s">
        <v>5</v>
      </c>
      <c r="D15" s="80">
        <v>12.159999999999997</v>
      </c>
      <c r="E15" s="81"/>
      <c r="F15" s="82" t="str">
        <f t="shared" si="0"/>
        <v/>
      </c>
    </row>
    <row r="16" spans="1:7" ht="23.1">
      <c r="A16" s="77" t="s">
        <v>240</v>
      </c>
      <c r="B16" s="78" t="s">
        <v>241</v>
      </c>
      <c r="C16" s="79" t="s">
        <v>5</v>
      </c>
      <c r="D16" s="80">
        <v>7.1999999999999993</v>
      </c>
      <c r="E16" s="81"/>
      <c r="F16" s="82" t="str">
        <f t="shared" si="0"/>
        <v/>
      </c>
    </row>
    <row r="17" spans="1:6" ht="34.65">
      <c r="A17" s="77" t="s">
        <v>242</v>
      </c>
      <c r="B17" s="78" t="s">
        <v>243</v>
      </c>
      <c r="C17" s="79" t="s">
        <v>5</v>
      </c>
      <c r="D17" s="80">
        <v>20.64</v>
      </c>
      <c r="E17" s="81"/>
      <c r="F17" s="82" t="str">
        <f t="shared" si="0"/>
        <v/>
      </c>
    </row>
    <row r="18" spans="1:6">
      <c r="A18" s="77" t="s">
        <v>244</v>
      </c>
      <c r="B18" s="78" t="s">
        <v>166</v>
      </c>
      <c r="C18" s="79" t="s">
        <v>2</v>
      </c>
      <c r="D18" s="80">
        <v>124</v>
      </c>
      <c r="E18" s="81"/>
      <c r="F18" s="82" t="str">
        <f t="shared" si="0"/>
        <v/>
      </c>
    </row>
    <row r="19" spans="1:6" ht="57.75">
      <c r="A19" s="77" t="s">
        <v>245</v>
      </c>
      <c r="B19" s="78" t="s">
        <v>194</v>
      </c>
      <c r="C19" s="79" t="s">
        <v>161</v>
      </c>
      <c r="D19" s="80">
        <v>37.199999999999996</v>
      </c>
      <c r="E19" s="81"/>
      <c r="F19" s="82" t="str">
        <f t="shared" si="0"/>
        <v/>
      </c>
    </row>
    <row r="20" spans="1:6" ht="23.1">
      <c r="A20" s="77" t="s">
        <v>246</v>
      </c>
      <c r="B20" s="78" t="s">
        <v>162</v>
      </c>
      <c r="C20" s="79" t="s">
        <v>2</v>
      </c>
      <c r="D20" s="80">
        <v>124</v>
      </c>
      <c r="E20" s="81"/>
      <c r="F20" s="82" t="str">
        <f t="shared" si="0"/>
        <v/>
      </c>
    </row>
    <row r="21" spans="1:6" ht="23.1">
      <c r="A21" s="77" t="s">
        <v>247</v>
      </c>
      <c r="B21" s="78" t="s">
        <v>197</v>
      </c>
      <c r="C21" s="79" t="s">
        <v>161</v>
      </c>
      <c r="D21" s="80">
        <v>37.199999999999996</v>
      </c>
      <c r="E21" s="81"/>
      <c r="F21" s="82" t="str">
        <f t="shared" si="0"/>
        <v/>
      </c>
    </row>
    <row r="22" spans="1:6" ht="23.1">
      <c r="A22" s="77" t="s">
        <v>248</v>
      </c>
      <c r="B22" s="78" t="s">
        <v>199</v>
      </c>
      <c r="C22" s="79" t="s">
        <v>161</v>
      </c>
      <c r="D22" s="80">
        <v>37.199999999999996</v>
      </c>
      <c r="E22" s="81"/>
      <c r="F22" s="82" t="str">
        <f t="shared" si="0"/>
        <v/>
      </c>
    </row>
    <row r="23" spans="1:6" ht="34.65">
      <c r="A23" s="77" t="s">
        <v>249</v>
      </c>
      <c r="B23" s="78" t="s">
        <v>201</v>
      </c>
      <c r="C23" s="79" t="s">
        <v>161</v>
      </c>
      <c r="D23" s="80">
        <v>37.199999999999996</v>
      </c>
      <c r="E23" s="81"/>
      <c r="F23" s="82" t="str">
        <f t="shared" si="0"/>
        <v/>
      </c>
    </row>
    <row r="24" spans="1:6" ht="34.65">
      <c r="A24" s="77" t="s">
        <v>250</v>
      </c>
      <c r="B24" s="78" t="s">
        <v>203</v>
      </c>
      <c r="C24" s="79" t="s">
        <v>161</v>
      </c>
      <c r="D24" s="80">
        <v>0.89999999999999991</v>
      </c>
      <c r="E24" s="81"/>
      <c r="F24" s="82" t="str">
        <f t="shared" si="0"/>
        <v/>
      </c>
    </row>
    <row r="25" spans="1:6" ht="23.1">
      <c r="A25" s="77" t="s">
        <v>251</v>
      </c>
      <c r="B25" s="78" t="s">
        <v>252</v>
      </c>
      <c r="C25" s="79" t="s">
        <v>2</v>
      </c>
      <c r="D25" s="80">
        <v>17</v>
      </c>
      <c r="E25" s="81"/>
      <c r="F25" s="82" t="str">
        <f t="shared" si="0"/>
        <v/>
      </c>
    </row>
    <row r="26" spans="1:6" ht="23.1">
      <c r="A26" s="77" t="s">
        <v>253</v>
      </c>
      <c r="B26" s="78" t="s">
        <v>254</v>
      </c>
      <c r="C26" s="79" t="s">
        <v>2</v>
      </c>
      <c r="D26" s="80">
        <v>27</v>
      </c>
      <c r="E26" s="81"/>
      <c r="F26" s="82" t="str">
        <f t="shared" si="0"/>
        <v/>
      </c>
    </row>
    <row r="27" spans="1:6" ht="23.1">
      <c r="A27" s="77" t="s">
        <v>255</v>
      </c>
      <c r="B27" s="78" t="s">
        <v>256</v>
      </c>
      <c r="C27" s="79" t="s">
        <v>2</v>
      </c>
      <c r="D27" s="80">
        <v>56</v>
      </c>
      <c r="E27" s="81"/>
      <c r="F27" s="82" t="str">
        <f t="shared" si="0"/>
        <v/>
      </c>
    </row>
    <row r="28" spans="1:6" ht="23.1">
      <c r="A28" s="77" t="s">
        <v>257</v>
      </c>
      <c r="B28" s="78" t="s">
        <v>258</v>
      </c>
      <c r="C28" s="79" t="s">
        <v>2</v>
      </c>
      <c r="D28" s="80">
        <v>6</v>
      </c>
      <c r="E28" s="81"/>
      <c r="F28" s="82" t="str">
        <f t="shared" si="0"/>
        <v/>
      </c>
    </row>
    <row r="29" spans="1:6">
      <c r="A29" s="77" t="s">
        <v>259</v>
      </c>
      <c r="B29" s="78" t="s">
        <v>260</v>
      </c>
      <c r="C29" s="79" t="s">
        <v>2</v>
      </c>
      <c r="D29" s="80">
        <v>56</v>
      </c>
      <c r="E29" s="81"/>
      <c r="F29" s="82" t="str">
        <f t="shared" si="0"/>
        <v/>
      </c>
    </row>
    <row r="30" spans="1:6" ht="34.65">
      <c r="A30" s="77" t="s">
        <v>261</v>
      </c>
      <c r="B30" s="78" t="s">
        <v>262</v>
      </c>
      <c r="C30" s="79" t="s">
        <v>160</v>
      </c>
      <c r="D30" s="80">
        <v>3</v>
      </c>
      <c r="E30" s="81"/>
      <c r="F30" s="82" t="str">
        <f t="shared" si="0"/>
        <v/>
      </c>
    </row>
    <row r="31" spans="1:6" ht="23.1">
      <c r="A31" s="77" t="s">
        <v>263</v>
      </c>
      <c r="B31" s="78" t="s">
        <v>264</v>
      </c>
      <c r="C31" s="79" t="s">
        <v>160</v>
      </c>
      <c r="D31" s="80">
        <v>2</v>
      </c>
      <c r="E31" s="81"/>
      <c r="F31" s="82" t="str">
        <f t="shared" si="0"/>
        <v/>
      </c>
    </row>
    <row r="32" spans="1:6" ht="23.1">
      <c r="A32" s="77" t="s">
        <v>265</v>
      </c>
      <c r="B32" s="78" t="s">
        <v>266</v>
      </c>
      <c r="C32" s="79" t="s">
        <v>160</v>
      </c>
      <c r="D32" s="80">
        <v>2</v>
      </c>
      <c r="E32" s="81"/>
      <c r="F32" s="82" t="str">
        <f t="shared" si="0"/>
        <v/>
      </c>
    </row>
    <row r="33" spans="1:6" ht="23.1">
      <c r="A33" s="77" t="s">
        <v>267</v>
      </c>
      <c r="B33" s="78" t="s">
        <v>268</v>
      </c>
      <c r="C33" s="79" t="s">
        <v>160</v>
      </c>
      <c r="D33" s="80">
        <v>3</v>
      </c>
      <c r="E33" s="81"/>
      <c r="F33" s="82" t="str">
        <f t="shared" si="0"/>
        <v/>
      </c>
    </row>
    <row r="34" spans="1:6" ht="23.1">
      <c r="A34" s="77" t="s">
        <v>269</v>
      </c>
      <c r="B34" s="78" t="s">
        <v>270</v>
      </c>
      <c r="C34" s="79" t="s">
        <v>160</v>
      </c>
      <c r="D34" s="80">
        <v>1</v>
      </c>
      <c r="E34" s="81"/>
      <c r="F34" s="82" t="str">
        <f t="shared" si="0"/>
        <v/>
      </c>
    </row>
    <row r="35" spans="1:6" ht="23.1">
      <c r="A35" s="77" t="s">
        <v>271</v>
      </c>
      <c r="B35" s="78" t="s">
        <v>272</v>
      </c>
      <c r="C35" s="79" t="s">
        <v>160</v>
      </c>
      <c r="D35" s="80">
        <v>3</v>
      </c>
      <c r="E35" s="81"/>
      <c r="F35" s="82" t="str">
        <f t="shared" si="0"/>
        <v/>
      </c>
    </row>
    <row r="36" spans="1:6">
      <c r="A36" s="87" t="s">
        <v>273</v>
      </c>
      <c r="B36" s="78" t="s">
        <v>274</v>
      </c>
      <c r="C36" s="79" t="s">
        <v>2</v>
      </c>
      <c r="D36" s="80">
        <v>100</v>
      </c>
      <c r="E36" s="81"/>
      <c r="F36" s="82" t="str">
        <f t="shared" si="0"/>
        <v/>
      </c>
    </row>
    <row r="37" spans="1:6">
      <c r="A37" s="87" t="s">
        <v>275</v>
      </c>
      <c r="B37" s="78" t="s">
        <v>276</v>
      </c>
      <c r="C37" s="79" t="s">
        <v>160</v>
      </c>
      <c r="D37" s="80">
        <v>4</v>
      </c>
      <c r="E37" s="81"/>
      <c r="F37" s="82" t="str">
        <f t="shared" si="0"/>
        <v/>
      </c>
    </row>
    <row r="38" spans="1:6" ht="13.6">
      <c r="A38" s="83"/>
      <c r="B38" s="83"/>
      <c r="C38" s="83"/>
      <c r="D38" s="84" t="s">
        <v>229</v>
      </c>
      <c r="E38" s="85" t="s">
        <v>230</v>
      </c>
      <c r="F38" s="108">
        <f>IF(E38="","",SUM(F12:F37))</f>
        <v>0</v>
      </c>
    </row>
    <row r="39" spans="1:6" ht="13.6">
      <c r="A39" s="73"/>
      <c r="B39" s="73"/>
      <c r="C39" s="73"/>
      <c r="D39" s="73"/>
      <c r="E39" s="73"/>
      <c r="F39" s="73"/>
    </row>
  </sheetData>
  <mergeCells count="2">
    <mergeCell ref="B3:F3"/>
    <mergeCell ref="B4:F4"/>
  </mergeCells>
  <pageMargins left="0.7" right="0.7" top="0.75" bottom="0.75" header="0.3" footer="0.3"/>
  <pageSetup paperSize="9" scale="105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Delovni listi</vt:lpstr>
      </vt:variant>
      <vt:variant>
        <vt:i4>4</vt:i4>
      </vt:variant>
      <vt:variant>
        <vt:lpstr>Imenovani obsegi</vt:lpstr>
      </vt:variant>
      <vt:variant>
        <vt:i4>1</vt:i4>
      </vt:variant>
    </vt:vector>
  </HeadingPairs>
  <TitlesOfParts>
    <vt:vector size="5" baseType="lpstr">
      <vt:lpstr>Rekapitulacija</vt:lpstr>
      <vt:lpstr>Vodovod Tomsiceva odsek Z1-Z3</vt:lpstr>
      <vt:lpstr>Vodovod Tomsiceva odsek R2-R7</vt:lpstr>
      <vt:lpstr>Kanal Tomsiceva odsek R2-R7</vt:lpstr>
      <vt:lpstr>'Vodovod Tomsiceva odsek Z1-Z3'!Tiskanje_naslovov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Dusan</dc:creator>
  <cp:lastModifiedBy>Dusan Hauko - MOMS</cp:lastModifiedBy>
  <cp:lastPrinted>2018-06-18T08:08:34Z</cp:lastPrinted>
  <dcterms:created xsi:type="dcterms:W3CDTF">1998-11-02T20:14:28Z</dcterms:created>
  <dcterms:modified xsi:type="dcterms:W3CDTF">2018-06-21T07:20:33Z</dcterms:modified>
</cp:coreProperties>
</file>