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16308" yWindow="-168" windowWidth="21540" windowHeight="13176" tabRatio="944" activeTab="6"/>
  </bookViews>
  <sheets>
    <sheet name="PRVA STRAN" sheetId="8" r:id="rId1"/>
    <sheet name="SKUPNA REKAPITULACIJA" sheetId="7" r:id="rId2"/>
    <sheet name="GRADBENA DELA" sheetId="2" r:id="rId3"/>
    <sheet name="OBRTNIŠKA DELA" sheetId="3" r:id="rId4"/>
    <sheet name="ELEKTRO INSTALACIJE" sheetId="14" r:id="rId5"/>
    <sheet name="STROJNE INSTALACIJE" sheetId="15" r:id="rId6"/>
    <sheet name="ZUNANJA UREDITEV" sheetId="11" r:id="rId7"/>
    <sheet name="OSTALA DELA" sheetId="12" r:id="rId8"/>
  </sheets>
  <definedNames>
    <definedName name="EQS_IzvozVExcel">#REF!</definedName>
    <definedName name="PodPoglavje_1.1">#REF!</definedName>
    <definedName name="PodPoglavje_1.2">#REF!</definedName>
    <definedName name="PodPoglavje_2.1">#REF!</definedName>
    <definedName name="PodPoglavje_2.2">#REF!</definedName>
    <definedName name="PodPoglavje_2.3">#REF!</definedName>
    <definedName name="PodPoglavje_2.4">#REF!</definedName>
    <definedName name="PodPoglavje_2.5">#REF!</definedName>
    <definedName name="PodPoglavje_2.6">#REF!</definedName>
    <definedName name="PodPoglavje_3.1">#REF!</definedName>
    <definedName name="PodPoglavje_3.2">#REF!</definedName>
    <definedName name="PodPoglavje_3.3">#REF!</definedName>
    <definedName name="PodPoglavje_3.4">#REF!</definedName>
    <definedName name="PodPoglavje_3.5">#REF!</definedName>
    <definedName name="PodPoglavje_4.1">#REF!</definedName>
    <definedName name="PodPoglavje_4.2">#REF!</definedName>
    <definedName name="PodPoglavje_4.3">#REF!</definedName>
    <definedName name="PodPoglavje_4.4">#REF!</definedName>
    <definedName name="PodPoglavje_4.5">#REF!</definedName>
    <definedName name="PodPoglavje_4.6">#REF!</definedName>
    <definedName name="PodPoglavje_5.1">#REF!</definedName>
    <definedName name="PodPoglavje_5.2">#REF!</definedName>
    <definedName name="PodPoglavje_5.3">#REF!</definedName>
    <definedName name="PodPoglavje_5.4">#REF!</definedName>
    <definedName name="PodPoglavje_6.1">#REF!</definedName>
    <definedName name="PodPoglavje_6.2">#REF!</definedName>
    <definedName name="PodPoglavje_6.3">#REF!</definedName>
    <definedName name="PodPoglavje_7.1">#REF!</definedName>
    <definedName name="PodPoglavje_7.2">#REF!</definedName>
    <definedName name="PodPoglavje_7.3">#REF!</definedName>
    <definedName name="_xlnm.Print_Area" localSheetId="4">'ELEKTRO INSTALACIJE'!$A$1:$H$99</definedName>
    <definedName name="_xlnm.Print_Area" localSheetId="2">'GRADBENA DELA'!$A$1:$F$157</definedName>
    <definedName name="_xlnm.Print_Area" localSheetId="3">'OBRTNIŠKA DELA'!$A$1:$G$98</definedName>
    <definedName name="_xlnm.Print_Area" localSheetId="7">'OSTALA DELA'!$A$1:$F$22</definedName>
    <definedName name="_xlnm.Print_Area" localSheetId="0">'PRVA STRAN'!$A$1:$D$38</definedName>
    <definedName name="_xlnm.Print_Area" localSheetId="1">'SKUPNA REKAPITULACIJA'!$A$1:$D$31</definedName>
    <definedName name="_xlnm.Print_Area" localSheetId="5">'STROJNE INSTALACIJE'!$A$1:$F$114</definedName>
    <definedName name="_xlnm.Print_Area" localSheetId="6">'ZUNANJA UREDITEV'!$A$1:$F$129</definedName>
    <definedName name="Poglavje_1">#REF!</definedName>
    <definedName name="Poglavje_2">#REF!</definedName>
    <definedName name="Poglavje_3">#REF!</definedName>
    <definedName name="Poglavje_4">#REF!</definedName>
    <definedName name="Poglavje_5">#REF!</definedName>
    <definedName name="Poglavje_6">#REF!</definedName>
    <definedName name="Poglavje_7">#REF!</definedName>
    <definedName name="_xlnm.Print_Titles" localSheetId="2">'GRADBENA DELA'!$1:$6</definedName>
    <definedName name="_xlnm.Print_Titles" localSheetId="3">'OBRTNIŠKA DELA'!$1:$6</definedName>
    <definedName name="_xlnm.Print_Titles" localSheetId="7">'OSTALA DELA'!$1:$6</definedName>
    <definedName name="_xlnm.Print_Titles" localSheetId="1">'SKUPNA REKAPITULACIJA'!$1:$13</definedName>
    <definedName name="_xlnm.Print_Titles" localSheetId="6">'ZUNANJA UREDITEV'!$1:$6</definedName>
    <definedName name="Zacetek">#REF!</definedName>
  </definedNames>
  <calcPr calcId="124519"/>
</workbook>
</file>

<file path=xl/calcChain.xml><?xml version="1.0" encoding="utf-8"?>
<calcChain xmlns="http://schemas.openxmlformats.org/spreadsheetml/2006/main">
  <c r="D21" i="7"/>
  <c r="F39" i="15"/>
  <c r="F110"/>
  <c r="F105"/>
  <c r="F102"/>
  <c r="F99"/>
  <c r="F96"/>
  <c r="F92"/>
  <c r="F90"/>
  <c r="F89"/>
  <c r="F88"/>
  <c r="F85"/>
  <c r="F84"/>
  <c r="F83"/>
  <c r="F79"/>
  <c r="F71"/>
  <c r="F69"/>
  <c r="F58"/>
  <c r="F54"/>
  <c r="F53"/>
  <c r="F49"/>
  <c r="F36"/>
  <c r="F26"/>
  <c r="F11" i="12"/>
  <c r="F112" i="15" l="1"/>
  <c r="H25" i="14"/>
  <c r="H93"/>
  <c r="H92"/>
  <c r="H91"/>
  <c r="H83"/>
  <c r="H82"/>
  <c r="H81"/>
  <c r="H80"/>
  <c r="H79"/>
  <c r="H78"/>
  <c r="H77"/>
  <c r="H76"/>
  <c r="H85" s="1"/>
  <c r="B76"/>
  <c r="B77" s="1"/>
  <c r="B78" s="1"/>
  <c r="B79" s="1"/>
  <c r="B80" s="1"/>
  <c r="B81" s="1"/>
  <c r="B82" s="1"/>
  <c r="B83" s="1"/>
  <c r="H75"/>
  <c r="B60"/>
  <c r="B61" s="1"/>
  <c r="B62" s="1"/>
  <c r="B63" s="1"/>
  <c r="B64" s="1"/>
  <c r="B65" s="1"/>
  <c r="B66" s="1"/>
  <c r="H58"/>
  <c r="H68" s="1"/>
  <c r="H49"/>
  <c r="H48"/>
  <c r="H51" s="1"/>
  <c r="B48"/>
  <c r="B49" s="1"/>
  <c r="H47"/>
  <c r="H38"/>
  <c r="H37"/>
  <c r="H36"/>
  <c r="H35"/>
  <c r="B35"/>
  <c r="B36" s="1"/>
  <c r="B37" s="1"/>
  <c r="B38" s="1"/>
  <c r="H34"/>
  <c r="H24"/>
  <c r="H23"/>
  <c r="H22"/>
  <c r="H21"/>
  <c r="H20"/>
  <c r="H19"/>
  <c r="H18"/>
  <c r="H17"/>
  <c r="H16"/>
  <c r="H15"/>
  <c r="H14"/>
  <c r="H13"/>
  <c r="H12"/>
  <c r="H11"/>
  <c r="B11"/>
  <c r="B12" s="1"/>
  <c r="B13" s="1"/>
  <c r="B14" s="1"/>
  <c r="B15" s="1"/>
  <c r="B16" s="1"/>
  <c r="B17" s="1"/>
  <c r="B18" s="1"/>
  <c r="B19" s="1"/>
  <c r="B20" s="1"/>
  <c r="B21" s="1"/>
  <c r="B22" s="1"/>
  <c r="B23" s="1"/>
  <c r="B24" s="1"/>
  <c r="B25" s="1"/>
  <c r="H10"/>
  <c r="H27" s="1"/>
  <c r="F73" i="11"/>
  <c r="H95" i="14" l="1"/>
  <c r="H40"/>
  <c r="H98" l="1"/>
  <c r="D20" i="7" s="1"/>
  <c r="B117" i="11"/>
  <c r="F115"/>
  <c r="F112"/>
  <c r="F109"/>
  <c r="F106"/>
  <c r="F103"/>
  <c r="F101"/>
  <c r="F98"/>
  <c r="F95"/>
  <c r="F93"/>
  <c r="F90"/>
  <c r="F117" l="1"/>
  <c r="F127" s="1"/>
  <c r="F32" l="1"/>
  <c r="F35" l="1"/>
  <c r="F39"/>
  <c r="F50" i="3"/>
  <c r="G50" s="1"/>
  <c r="F54" i="2" l="1"/>
  <c r="F14"/>
  <c r="F18" s="1"/>
  <c r="B18"/>
  <c r="A18"/>
  <c r="F16"/>
  <c r="F44"/>
  <c r="F105"/>
  <c r="F103"/>
  <c r="F78" i="3"/>
  <c r="B75"/>
  <c r="F74"/>
  <c r="F75" s="1"/>
  <c r="F93" s="1"/>
  <c r="F147" i="2" l="1"/>
  <c r="F94" l="1"/>
  <c r="F92"/>
  <c r="F86"/>
  <c r="F90"/>
  <c r="F60"/>
  <c r="F64"/>
  <c r="F96"/>
  <c r="F42"/>
  <c r="F46" l="1"/>
  <c r="F42" i="3" l="1"/>
  <c r="F49"/>
  <c r="F67"/>
  <c r="F48"/>
  <c r="F47"/>
  <c r="F52" i="2" l="1"/>
  <c r="F50"/>
  <c r="F62" i="3" l="1"/>
  <c r="F60"/>
  <c r="F57"/>
  <c r="F48" i="2"/>
  <c r="F70" l="1"/>
  <c r="F134" l="1"/>
  <c r="F123" l="1"/>
  <c r="F68" i="3" l="1"/>
  <c r="F138" i="2" l="1"/>
  <c r="B153" l="1"/>
  <c r="F20" i="12" l="1"/>
  <c r="F17"/>
  <c r="F15"/>
  <c r="F13"/>
  <c r="F22" s="1"/>
  <c r="B51" i="3" l="1"/>
  <c r="F37" i="11" l="1"/>
  <c r="F25" l="1"/>
  <c r="F79" i="3" l="1"/>
  <c r="F94" s="1"/>
  <c r="F130" i="2" l="1"/>
  <c r="F82" l="1"/>
  <c r="B91" i="3" l="1"/>
  <c r="F62" i="2" l="1"/>
  <c r="B79" i="3"/>
  <c r="F40"/>
  <c r="F44"/>
  <c r="F115" i="2"/>
  <c r="F109"/>
  <c r="F111"/>
  <c r="F107"/>
  <c r="F113"/>
  <c r="F80"/>
  <c r="F56"/>
  <c r="F51" i="3" l="1"/>
  <c r="F91" s="1"/>
  <c r="F24" i="2"/>
  <c r="F78" l="1"/>
  <c r="B128" i="11" l="1"/>
  <c r="A128"/>
  <c r="B85"/>
  <c r="A85"/>
  <c r="F83"/>
  <c r="F81"/>
  <c r="F78"/>
  <c r="F76"/>
  <c r="F71"/>
  <c r="F68"/>
  <c r="F65"/>
  <c r="B58"/>
  <c r="B125" s="1"/>
  <c r="A58"/>
  <c r="A125" s="1"/>
  <c r="F56"/>
  <c r="F53"/>
  <c r="F50"/>
  <c r="F47"/>
  <c r="F44"/>
  <c r="F41"/>
  <c r="F29"/>
  <c r="F27"/>
  <c r="F26"/>
  <c r="F24"/>
  <c r="F21"/>
  <c r="F18"/>
  <c r="F15"/>
  <c r="F12"/>
  <c r="F85" l="1"/>
  <c r="F58"/>
  <c r="F125" s="1"/>
  <c r="F128" l="1"/>
  <c r="D19" i="7" s="1"/>
  <c r="F126" i="11"/>
  <c r="F84" i="2"/>
  <c r="F88"/>
  <c r="F72" l="1"/>
  <c r="F71"/>
  <c r="F58" l="1"/>
  <c r="B69" i="3"/>
  <c r="B92" s="1"/>
  <c r="F18"/>
  <c r="B96" l="1"/>
  <c r="B95"/>
  <c r="F85"/>
  <c r="F83"/>
  <c r="F66"/>
  <c r="F54"/>
  <c r="F140" i="2"/>
  <c r="F132"/>
  <c r="F128"/>
  <c r="F136"/>
  <c r="F69" i="3" l="1"/>
  <c r="F92" s="1"/>
  <c r="F86"/>
  <c r="F95" s="1"/>
  <c r="F26" i="2"/>
  <c r="F126" l="1"/>
  <c r="F40" l="1"/>
  <c r="F32"/>
  <c r="B34" i="3" l="1"/>
  <c r="B90" l="1"/>
  <c r="F27"/>
  <c r="F12" l="1"/>
  <c r="F121" i="2" l="1"/>
  <c r="F98"/>
  <c r="F99" s="1"/>
  <c r="F66"/>
  <c r="F73" s="1"/>
  <c r="F30"/>
  <c r="F33" i="3" l="1"/>
  <c r="F31"/>
  <c r="F29"/>
  <c r="F26"/>
  <c r="F24"/>
  <c r="F22"/>
  <c r="F20"/>
  <c r="F16" l="1"/>
  <c r="F14" l="1"/>
  <c r="F34" s="1"/>
  <c r="F90" l="1"/>
  <c r="F96" s="1"/>
  <c r="B151" i="2"/>
  <c r="B150"/>
  <c r="B149"/>
  <c r="B142" l="1"/>
  <c r="F119" l="1"/>
  <c r="F117"/>
  <c r="F142" l="1"/>
  <c r="B99"/>
  <c r="B73"/>
  <c r="F150" l="1"/>
  <c r="B36" l="1"/>
  <c r="B148" l="1"/>
  <c r="F34"/>
  <c r="F28" l="1"/>
  <c r="F22" l="1"/>
  <c r="F36" s="1"/>
  <c r="F148" l="1"/>
  <c r="F153" s="1"/>
  <c r="F149"/>
  <c r="F151"/>
  <c r="D17" i="7" l="1"/>
  <c r="D22" l="1"/>
  <c r="D18"/>
  <c r="D23" l="1"/>
  <c r="D24" s="1"/>
  <c r="D25" s="1"/>
  <c r="D26" s="1"/>
  <c r="D27" s="1"/>
  <c r="D28" s="1"/>
</calcChain>
</file>

<file path=xl/sharedStrings.xml><?xml version="1.0" encoding="utf-8"?>
<sst xmlns="http://schemas.openxmlformats.org/spreadsheetml/2006/main" count="884" uniqueCount="513">
  <si>
    <t xml:space="preserve"> </t>
  </si>
  <si>
    <t>Enota</t>
  </si>
  <si>
    <t>Količina</t>
  </si>
  <si>
    <t xml:space="preserve">Cena v € </t>
  </si>
  <si>
    <t xml:space="preserve">Znesek v € brez DDV </t>
  </si>
  <si>
    <t>kg</t>
  </si>
  <si>
    <t>REKAPITULACIJA</t>
  </si>
  <si>
    <t>1.</t>
  </si>
  <si>
    <t>m1</t>
  </si>
  <si>
    <t>m3</t>
  </si>
  <si>
    <t>m2</t>
  </si>
  <si>
    <t>kom</t>
  </si>
  <si>
    <t>GRADBENA DELA</t>
  </si>
  <si>
    <t>BETONSKA DELA</t>
  </si>
  <si>
    <t>1.5</t>
  </si>
  <si>
    <t>1.4.3</t>
  </si>
  <si>
    <t>2.</t>
  </si>
  <si>
    <t>OBRTNIŠKA DELA</t>
  </si>
  <si>
    <t>2.1</t>
  </si>
  <si>
    <t>2.1.1</t>
  </si>
  <si>
    <t>2.1.2</t>
  </si>
  <si>
    <t>2.1.3</t>
  </si>
  <si>
    <t>2.2</t>
  </si>
  <si>
    <t>ZEMELJSKA DELA</t>
  </si>
  <si>
    <t xml:space="preserve">ATRIJ Gradbeni inženiring d.o.o.                                                                                                                            </t>
  </si>
  <si>
    <t xml:space="preserve">Gajska ulica 39, 9233 Odranci                                                                                                          </t>
  </si>
  <si>
    <t>1.1</t>
  </si>
  <si>
    <t>št. postavke</t>
  </si>
  <si>
    <t>opis</t>
  </si>
  <si>
    <t>1.2</t>
  </si>
  <si>
    <t>1.3</t>
  </si>
  <si>
    <t>1.4</t>
  </si>
  <si>
    <t>TESARSKA DELA</t>
  </si>
  <si>
    <t>ZIDARSKA DELA</t>
  </si>
  <si>
    <t>1.2.1</t>
  </si>
  <si>
    <t>OBJEKT:</t>
  </si>
  <si>
    <t>INVESTITOR:</t>
  </si>
  <si>
    <t>2.1.4</t>
  </si>
  <si>
    <t xml:space="preserve">Gajska ulica 39, 9233 Odranci                                                                                                                                                                                </t>
  </si>
  <si>
    <t>e-mail:atrij@atrij.si</t>
  </si>
  <si>
    <t>2.1.9</t>
  </si>
  <si>
    <t>LESENA STREŠNA KONSTRUKCIJA IN KROVSKO-KLEPARSKA DELA</t>
  </si>
  <si>
    <t>2.1.5</t>
  </si>
  <si>
    <t>2.1.6</t>
  </si>
  <si>
    <t>2.1.7</t>
  </si>
  <si>
    <t>2.1.8</t>
  </si>
  <si>
    <t>2.1.10</t>
  </si>
  <si>
    <t>2.1.11</t>
  </si>
  <si>
    <t>1.2.5</t>
  </si>
  <si>
    <t>1.2.4</t>
  </si>
  <si>
    <t>Naprava in montaža okroglih odtočnih cevi fi 10 cm iz pocinkane barvane pločevine  debeline 0.6 mm, komplet z vsem pritrdilnim, veznim in sidrnim ter z vsemi pomožnimi deli in prenosi. Pločevina v barvi kritine.</t>
  </si>
  <si>
    <t>Splošno: Vsa obrtniška dela se morajo izvajati po veljavnih tehničnih predpisih, normativih, standardih in zakonodajo. Vgrajeni materiali morajo ustrezati določilom veljavnih standardov in predpisov  s tega področja, ter morajo imeti izjavo o lasnostih, oziroma v skladu s zakonom o gradbenih proizvodih. V enoto cene je potrebno zajeti uporabo delovnih odrov, prevoz na gradbišče, ter vertikalni in horizontalni transport na gradbišču in eventuelno uporabo avtodvigala na gradbišču.</t>
  </si>
  <si>
    <t>Dobava in montaža točkovnih snegolovov iz pocinkane barvane pločevine debeline 0.6 mm, komplet z vsem pritrdilnim in veznim materialom ter z vsemi pomožnimi deli, prenosi in prevozi, snegolovi barve kritine, v skladu z navodili proizvajalca.</t>
  </si>
  <si>
    <t>Naprava in montaža zbirnega kotlička iz pocinkane barvane pločevine  debeline 0.6 mm za cevi fi 10 cm, komplet z vsem pritrdilnim, veznim in sidrnim materialom, pomožnimi deli in prenosi. Pločevina v barvi kritine.</t>
  </si>
  <si>
    <t>3.</t>
  </si>
  <si>
    <t xml:space="preserve">Dobava in polaganje politlaka 300g na izravnano podlago pod nasutje med nastavke temeljev in zasipom ob objektu, komplet z vsemi pomožnimi deli, prenosi in prevozi. </t>
  </si>
  <si>
    <t xml:space="preserve"> - srednje komplicirana armatura </t>
  </si>
  <si>
    <t xml:space="preserve">Dobava in vgradnja opečnih zidakov POROTHERM 20 PROFI DRYFIX ali enakovredeni material za zidove debeline 20 cm in POROTHERM DRYFIX extra lepila ali enakovredenega materiala, komplet z izvedbo po navodilih proizvajalca ter vsemi pomožnimi deli,             prenosi in prevozi.                                                          </t>
  </si>
  <si>
    <t>1.3.2</t>
  </si>
  <si>
    <t>1.3.4</t>
  </si>
  <si>
    <t>Naprava in montaža odkapne pločevine pod paropropustno folijo r.š. 25 cm iz pocinkane barvane pločevine  debeline 0.6 mm komplet z vsem pritrdilnim in veznim materialom ter z vsemi pomožnimi deli in prenosi. Pločevina v barvi kritine.</t>
  </si>
  <si>
    <t>Dobava in vgrajevanje gramoza - frakcije 0-63 mm oz. zasip ob objektu, komplet s komprimiranjem v plasteh 20 cm do zbitosti (gostota 95-98% po Proctorju in dinamični deformacijski modul Evd ≥ 40 MPa) do projektirane kote dvorišča 180,40 nmv, obračunom v komprimiranem stanju ter z vsemi pomožnimi deli, prenosi in prevozi.</t>
  </si>
  <si>
    <t>1.2.7</t>
  </si>
  <si>
    <t>RUŠITVENA DELA</t>
  </si>
  <si>
    <t>1.5.6</t>
  </si>
  <si>
    <t xml:space="preserve">Dobava in vgradnja opečnih prednapetih preklad širine   14 cm, komplet s potrebnim podpiranjem, vsemi pomožnimi deli, prenosi in prevozi.                                  </t>
  </si>
  <si>
    <t>1.6</t>
  </si>
  <si>
    <t>1.1.1</t>
  </si>
  <si>
    <t>1.1.2</t>
  </si>
  <si>
    <t>Dobava in montaža veterne (čelne) obrobe iz pocinkane in obojestrankso  obarvane jeklene pločevine v  debeline 0.6 mm in razvite širine 33 cm, komplet z vsem pritrdilnim in veznim materialom ter vsemi pomožnimi deli,prenosi in prevozi</t>
  </si>
  <si>
    <t>Naprava in montaža okroglih kolen fi 10 cm iz pocinkane barvane pločevine  debeline 0.6 mm, komplet z vsem pritrdilnim, veznim in sidrnim , ter z vsemi pomožnimi deli in prenosi. Pločevina v barvi kritine.</t>
  </si>
  <si>
    <t xml:space="preserve">Dobava in montaža strešne konstrukcije iz lesa C24 (SIST EN 14081-1:2006),  komplet z zaščito lesa proti črvom, plesni in dvakratni premaz proti požaru, z vsem pritrdilnim, veznim in sidrnim materialom ter z vsemi pomožnimi deli, prenosi in prevozi;  V ceno je potrebno zajeti skobljanje lesa na območju napušča. 
Les na območju predhodnega skobljanja zaščiten z 
1 x osnovni in 2 x lak zaščito. (poraba lesa 0,05 m3/m2).                         </t>
  </si>
  <si>
    <t>1.4.7</t>
  </si>
  <si>
    <t>Končno čiščenje objekta po končanju del, komplet z vsemi pomožnimi deli in prenosi.</t>
  </si>
  <si>
    <t>Opomba: Vse elemente stavbnega pohištva je potrebno preveriti na samem objektu! Vgradnja stavbnega pohištva mora biti po RAL sistemu.</t>
  </si>
  <si>
    <t>ALU DELA</t>
  </si>
  <si>
    <t>2.2.1</t>
  </si>
  <si>
    <t>2.2.2</t>
  </si>
  <si>
    <t xml:space="preserve">Dobava in vgraditev zunanjih okenskih polic iz Alu barvane pločevine debeline 2 mm, širine 20 cm, komplet z bočnimi zaljučki ob fasadi, z vsem pritrdilnim in veznim materialom ter vsemi pomožnimi deli, prenosi in prevozi. </t>
  </si>
  <si>
    <t>2.3</t>
  </si>
  <si>
    <t>2.3.1</t>
  </si>
  <si>
    <t>2.4</t>
  </si>
  <si>
    <t>2.5</t>
  </si>
  <si>
    <t>2.6</t>
  </si>
  <si>
    <t>SLIKOPLESKARSKA DELA</t>
  </si>
  <si>
    <t>2.6.1</t>
  </si>
  <si>
    <t>2.2.3</t>
  </si>
  <si>
    <t>2.2.4</t>
  </si>
  <si>
    <t>2.3.2</t>
  </si>
  <si>
    <t>Številka postavke</t>
  </si>
  <si>
    <t>Opis</t>
  </si>
  <si>
    <t xml:space="preserve">Cena na enoto v € </t>
  </si>
  <si>
    <t>ZUNANJA UREDITEV</t>
  </si>
  <si>
    <t>3.1</t>
  </si>
  <si>
    <t>3.1.3</t>
  </si>
  <si>
    <t>Dobava in pokrivanje slemen s slemenjaki iz engobiranih slemenjakov, komplet z vsem pritrdilnim in veznim materialom ter z vsemi pomožnimi deli, prenosi in prevozi (z začetnim slemenjakom, objemkami, z prezračevalnim trakom, ščetko, z izvedbo tesnenja v delih preboja na streho), v skladu z navodili proizvajalca.</t>
  </si>
  <si>
    <t>2.1.12</t>
  </si>
  <si>
    <t>PVC DELA</t>
  </si>
  <si>
    <t>KLJUČAVNIČARSKA DELA</t>
  </si>
  <si>
    <t>kpl</t>
  </si>
  <si>
    <t>Dobava, vezanje, krivljenje in polaganje srednje komplicirane armatura S500 (SIST EN 10080:2005), komplet z vsemi pomožnimi deli, prenosi in prevozi.</t>
  </si>
  <si>
    <t xml:space="preserve"> - prerez do 12 mm</t>
  </si>
  <si>
    <t xml:space="preserve"> - mreže</t>
  </si>
  <si>
    <t xml:space="preserve"> - prerez fi 14, 16, 18 </t>
  </si>
  <si>
    <t>Meteorna kanalizacija</t>
  </si>
  <si>
    <t>3.1.1</t>
  </si>
  <si>
    <t xml:space="preserve">Izvedba zakoličbe predvidene meteorne kanalizacije, varovanje zakoličbe, postavitev prečnih profilov, komplet z vsemi pomožnimi deli, prenosi in prevozi. </t>
  </si>
  <si>
    <t>- meteorna kanalizacija</t>
  </si>
  <si>
    <t>3.1.2</t>
  </si>
  <si>
    <t>Planiranje dna izkopa s pripravo posteljice TIP 1          (SIST EN 1610) za položitev cevi, komplet z vsemi pomožnimi deli, prenosi in prevozi.</t>
  </si>
  <si>
    <t>3.1.4</t>
  </si>
  <si>
    <t>Dobava in vgrajevanje frakcije (4 - 8) za posteljico debeline 10 cm in okrog cevi, komplet z vsemi pomožnimi deli, prenosi in prevozi.</t>
  </si>
  <si>
    <t>3.1.5</t>
  </si>
  <si>
    <t>- meteorna kanalizacija cev DN 110 ;</t>
  </si>
  <si>
    <t>- meteorna kanalizacija cev DN 160 ;</t>
  </si>
  <si>
    <t>- meteorna kanalizacija cev DN 200 ;</t>
  </si>
  <si>
    <t>3.1.6</t>
  </si>
  <si>
    <t xml:space="preserve">- meteorna kanalizacija </t>
  </si>
  <si>
    <t>3.1.8</t>
  </si>
  <si>
    <t xml:space="preserve">Preskus tesnosti vseh jaškov vključno s priključki po SIST EN1610 z zrakom - preskus po metodi LC 100 mbar nadtlaka, talna voda od 1,5 m naprej. Preskus tesnosti mora izvesti akreditiran (registriran,usposobljen in od izvajalca neodvisen) preskusni laboratorij. Izvajalec preskusov mora poročilu priložiti veljavno akreditacijsko listino (potrdilo o usposobljenosti laboratorija) ter veljavno dokazilo o umerjenosti merilnih instrumentov (kalibracijski certifikat). </t>
  </si>
  <si>
    <t xml:space="preserve">- meteorna kanalizacija - preskus tesnosti jaškov </t>
  </si>
  <si>
    <t>3.1.10</t>
  </si>
  <si>
    <t xml:space="preserve">Preskus tesnosti cevovoda po cevnih odsekih od jaška do jaška vključno z vsemi priključki po SIST EN1610 z zrakom - preskus po metodi LC 100 mbar nadtlaka, talna voda od 1,5 m naprej. Preskus tesnosti mora izvesti akreditiran (registriran,usposobljen in od izvajalca neodvisen) preskusni laboratorij. Izvajalec preskusov mora poročilu priložiti veljavno akreditacijsko listino (potrdilo o usposobljenosti laboratorija) ter veljavno dokazilo o umerjenosti merilnih instrumentov (kalibracijski certifikat). </t>
  </si>
  <si>
    <t>- meteorna kanalizacija - preskus tesnosti cevi</t>
  </si>
  <si>
    <t>3.1.11</t>
  </si>
  <si>
    <t>Zasip kanalskega rova po položitvi cevi z materialom od izkopa s komprimiranjem po plasteh 20 cm do zbitosti 80 Mpa, komplet z vsemi pomožnimi deli, prenosi in prevozi.</t>
  </si>
  <si>
    <t>3.1.12</t>
  </si>
  <si>
    <t xml:space="preserve">Naprava geodetskega posnetka položene kanalizacije    </t>
  </si>
  <si>
    <t>3.2</t>
  </si>
  <si>
    <t>3.3</t>
  </si>
  <si>
    <t>3.3.1</t>
  </si>
  <si>
    <t>3.3.2</t>
  </si>
  <si>
    <t>3.3.3</t>
  </si>
  <si>
    <t>3.3.4</t>
  </si>
  <si>
    <t>3.3.5</t>
  </si>
  <si>
    <t>3.3.6</t>
  </si>
  <si>
    <t>3.3.7</t>
  </si>
  <si>
    <t>3.1.14</t>
  </si>
  <si>
    <t xml:space="preserve">Vodovod </t>
  </si>
  <si>
    <t xml:space="preserve">Izvedba zakoličbe predvidenega vodovoda, varovanje zakoličbe, postavitev prečnih profilov, komplet z vsemi pomožnimi deli, prenosi in prevozi. </t>
  </si>
  <si>
    <t>- vodovod</t>
  </si>
  <si>
    <t>Strojno ročni izkop zemlje IV. kategorije  (oz. gramoznega nasutja) za vodovod, z odlaganjem materiala na rob izkopa, ter z vsemi pomožnimi deli, prenosi in prevozi.   - strojni izkop 90 %, ročni izkop 10 %</t>
  </si>
  <si>
    <t>Dobava in vgrajevanje peska za posteljico debeline 10 cm in okrog cevi, komplet z vsemi pomožnimi deli, prenosi in prevozi.</t>
  </si>
  <si>
    <t xml:space="preserve">Odvoz viška materiala od izkopa, komplet z nakladanjem na kamion, razkladanjem, odvozom na gradbiščno deponijo ob objektu, ter vsemi pomožnimi deli, prenosi in prevozi.         </t>
  </si>
  <si>
    <t xml:space="preserve">- vodovod </t>
  </si>
  <si>
    <t xml:space="preserve">Naprava geodetskega posnetka položenega vodovoda </t>
  </si>
  <si>
    <t>3.5</t>
  </si>
  <si>
    <t>1.4.2</t>
  </si>
  <si>
    <t>1.4.8</t>
  </si>
  <si>
    <t>1.4.9</t>
  </si>
  <si>
    <t>1.4.10</t>
  </si>
  <si>
    <t>1.5.8</t>
  </si>
  <si>
    <t>1.5.18</t>
  </si>
  <si>
    <t>1.3.11</t>
  </si>
  <si>
    <r>
      <t>m</t>
    </r>
    <r>
      <rPr>
        <vertAlign val="superscript"/>
        <sz val="10"/>
        <rFont val="Arial CE"/>
        <family val="2"/>
        <charset val="238"/>
      </rPr>
      <t>2</t>
    </r>
  </si>
  <si>
    <r>
      <t>m</t>
    </r>
    <r>
      <rPr>
        <vertAlign val="superscript"/>
        <sz val="10"/>
        <rFont val="Arial CE"/>
        <charset val="238"/>
      </rPr>
      <t>2</t>
    </r>
  </si>
  <si>
    <t>Splošno: Vsa gradbena dela se morajo izvajati po veljavnih tehničnih predpisih, normativih, standardih in zakonodajo. Vgrajeni materiali morajo ustrezati določilom veljavnih standardov in predpisov  s tega področja, ter morajo imeti izjavo o lastnostih, oziroma v skladu s zakonom o gradbenih proizvodih. V enoto cene je potrebno zajeti uporabo delovnih odrov, prevoz na gradbišče, ter vertikalni in horizontalni transport na gradbišču in eventuelno uporabo avtodvigala na gradbišču.</t>
  </si>
  <si>
    <t xml:space="preserve">Dobava in naprava horizontalne hidroizolacije z 2 x premaz Hidrotes plus na mestih vertikalnih vezi pritličja, komplet z vsemi pomožnimi deli in prenosi ter čiščenjem podlage. </t>
  </si>
  <si>
    <t>2.3.3</t>
  </si>
  <si>
    <t>2.3.4</t>
  </si>
  <si>
    <t>Izvedba zakoličbe novega objekta, varovanje zakoličbe in postavitev prečnih profilov, komplet z vsemi pomožnimi deli, prenosi in prevozi.</t>
  </si>
  <si>
    <t>1.3.10</t>
  </si>
  <si>
    <t>1.3.12</t>
  </si>
  <si>
    <t>1.3.13</t>
  </si>
  <si>
    <t xml:space="preserve">Dobava in izdelava horizontalne hidroizolacije na podložni beton pritličja iz 1x osnovni hladni premaz cele površine in 1x varjeni Izotekt V4 ali enakovreden material, v ceno je zajeti dodatnih 15% izolacije zaradi izvedbe spojev, komplet z izvedbo po navodilih proizvajalca ter vsemi pomožnimi deli, prenosi in prevozi. (obračun po neto vgrajeni površini)                                               </t>
  </si>
  <si>
    <t>1.5.1</t>
  </si>
  <si>
    <t>1.5.2</t>
  </si>
  <si>
    <t>1.5.3</t>
  </si>
  <si>
    <t>1.5.4</t>
  </si>
  <si>
    <t>1.5.5</t>
  </si>
  <si>
    <t>1.5.7</t>
  </si>
  <si>
    <t>1.5.11</t>
  </si>
  <si>
    <t>m'</t>
  </si>
  <si>
    <t>L=1,50 m</t>
  </si>
  <si>
    <r>
      <t>m</t>
    </r>
    <r>
      <rPr>
        <vertAlign val="superscript"/>
        <sz val="10"/>
        <rFont val="Arial"/>
        <family val="2"/>
        <charset val="238"/>
      </rPr>
      <t>2</t>
    </r>
  </si>
  <si>
    <t>1.2.3</t>
  </si>
  <si>
    <t>1.2.6</t>
  </si>
  <si>
    <r>
      <t>m</t>
    </r>
    <r>
      <rPr>
        <vertAlign val="superscript"/>
        <sz val="10"/>
        <rFont val="Arial CE"/>
        <family val="2"/>
        <charset val="238"/>
      </rPr>
      <t>3</t>
    </r>
  </si>
  <si>
    <t>- meteorna kanalizacija cev DN 125 ;</t>
  </si>
  <si>
    <t>m</t>
  </si>
  <si>
    <t>DDV 22%</t>
  </si>
  <si>
    <t>SKUPAJ BREZ DDV</t>
  </si>
  <si>
    <t>NEPREDVIDENA DELA    -5 %</t>
  </si>
  <si>
    <t>SKUPAJ Z DDV</t>
  </si>
  <si>
    <t>SKUPNA REKAPITULACIJA</t>
  </si>
  <si>
    <t xml:space="preserve">Opomba: Dobava in polaganje cevi in jaškov vodovoda zajeto v strojnih inštalacijah! </t>
  </si>
  <si>
    <t>OSTALA DELA</t>
  </si>
  <si>
    <t>6.</t>
  </si>
  <si>
    <t>6.1</t>
  </si>
  <si>
    <t>6.1.1</t>
  </si>
  <si>
    <t>Dobava oz. izdelava in montaža gradbiščne table po navodilih evropskih skladov, komplet z vsem pritrdilnim in veznim materialom ter vsemi pomožnimi deli,  prenosi in prevozi.</t>
  </si>
  <si>
    <t>6.1.2</t>
  </si>
  <si>
    <t>6.1.3</t>
  </si>
  <si>
    <t>Izdelava geodetskega načrta in priprava geodetske dokumentacije izvedenega stanja objekta z okolico za projekt izvedenih del.</t>
  </si>
  <si>
    <t>6.1.4</t>
  </si>
  <si>
    <t>Geotehnični nadzor in izdelava končnega  geotehničnega poročila o pogojih temeljenja</t>
  </si>
  <si>
    <t>Nadzor na objektu s strani odgovornega projektanta.</t>
  </si>
  <si>
    <t>ur</t>
  </si>
  <si>
    <t>7.</t>
  </si>
  <si>
    <t>4.</t>
  </si>
  <si>
    <t>ELEKTROINŠTALACIJSKA DELA</t>
  </si>
  <si>
    <t>5.</t>
  </si>
  <si>
    <t>STROJNE INŠTALACIJE</t>
  </si>
  <si>
    <t>Opomba: V cene je potrebno zajeti delovne odre!</t>
  </si>
  <si>
    <t>Naprava in montaža odkapne pločevine pod opečno kritino r.š. 25 cm iz pocinkane barvane pločevine debeline 0.6 mm komplet z vsem pritrdilnim in veznim materialom ter z vsemi pomožnimi deli in prenosi. Pločevina v barvi kritine.</t>
  </si>
  <si>
    <t>Naprava in montaža polkrožnih žlebov strehe r.š. 35 cm iz pocinkane barvane pločevine debeline 0.6 mm, komplet s kljukami, vsem pritrdilnim in veznim materialom, ter z vsemi pomožnimi deli in prenosi. Pločevina v barvi kritine.</t>
  </si>
  <si>
    <t>Planiranje dna izkopa s pripravo posteljice TIP 1  (SIST EN 1610) za položitev cevi, komplet z vsemi pomožnimi deli, prenosi in prevozi.</t>
  </si>
  <si>
    <t>Dobava in polaganje PVC cevi 8kN temenskega pritiska po SIST EN 1401-1 na že pripravljeno posteljico TIP1 pod 0,5% padcem, komplet s tesnili, spojnimi in fazonskimi elementi, komplet z vsemi pomožnimi deli, prenosi in prevozi.</t>
  </si>
  <si>
    <t>3.1.7</t>
  </si>
  <si>
    <t>Planiranje dna gradbene jame, komplet s potrebnim koprimiranjem ter vsemi pomožnimi deli,  prenosi in prevozi.</t>
  </si>
  <si>
    <t>Pripravljalna dela pred pričetkom del, komplet z načrtom organizacije in ureditve gradbišča, ograjo gradbišča, postavitev začasnih objektov na gradbišču za potrebe izvajalca, začasnih deponij in skladišč, ureditev dovoznih poti, izvajanje ukrepov za varno izvajanje del in zaščito pred prašenjem, odtranitvijo vseh začasnih objektov in ograj po končanju del z gradbišča ter vsemi pomožnimi deli, prenosi in prevozi.</t>
  </si>
  <si>
    <t>6.1.0</t>
  </si>
  <si>
    <t>Splošno: Vsa rušitvena dela se morajo izvajati po veljavnih tehničnih predpisih, normativih, standardih in zakonodaji.  V enoto cene je potrebno zajeti uporabo delovnih odrov, prevozov, zaščito gradbišča ter vertikalni in horizontalni transport na gradbišču.</t>
  </si>
  <si>
    <t>3.1.15</t>
  </si>
  <si>
    <t>1.2.2</t>
  </si>
  <si>
    <t>2.3.5</t>
  </si>
  <si>
    <t xml:space="preserve">Dobava in vgradnja opečnih zidakov POROTHERM 30 PROFI DRYFIX ali enakovredeni material za zidove debeline 30 cm in POROTHERM DRYFIX extra lepila ali enakovredenega materiala, komplet z izvedbo po navodilih proizvajalca ter vsemi pomožnimi deli,  prenosi in prevozi.                                                          </t>
  </si>
  <si>
    <t>1.5.13</t>
  </si>
  <si>
    <t xml:space="preserve">Dobava in naprava notranjega strojnega stenskega apneno-cementnega ometa (zrnca max. 1 mm), zajeti je obrizg ter grobi in fini omet, vgradnjo fasadne armirne mrežice na stikih in vogalih, vgradnjo Alu vogalnikov, komplet z materialom, odranjem ter vsemi pomožnimi deli, prenosi in prevozi.                                                                                </t>
  </si>
  <si>
    <t>Dobava in vgraditev notranjih okenskih polic iz helolita z zaobljenim robom deb. 2,00 cm širine 25 cm v beli barvi, komplet s kitanjem, dobavo in vgradnjo zaključnega PVC levega in desnega profila, vsem pritrdilnim in veznim materialom ter vsemi pomožnimi deli, prenosi in prevoz. Barva bela.</t>
  </si>
  <si>
    <t>št.načrta: L38-19</t>
  </si>
  <si>
    <t>Mestna občina Murska Sobota</t>
  </si>
  <si>
    <t>Kardoševa 2</t>
  </si>
  <si>
    <t>9000 Murska Sobota</t>
  </si>
  <si>
    <t>Izdelala: Ksenija Žižek, inž.vok.</t>
  </si>
  <si>
    <t>Odranci, november 2020</t>
  </si>
  <si>
    <t>št.projekta: 19049</t>
  </si>
  <si>
    <t>Izkop pasovnih temeljev objekta z vsemi pomožnimi deli in prenosi. Izkop kombiniran 60% strojno, 40% ročno. zemlja III. kat, komplet z nakladanjem na kamion, razkladanjem in odvozom zemlje na stalno deponijo do 5 km, ter z vsemi pomožnimi deli, prenosi in prevozi.</t>
  </si>
  <si>
    <t>Dobava in vgrajevanje krogelnega nasutja granulacije   16-32 mm  med nastavke pasovnih temeljev debelini 0,30 m,  komplet s komprimiranjem do projektirane kote dna talne plošče, obračunom v komprimiranem stanju ter z vsemi pomožnimi deli, prenosi in prevozi.</t>
  </si>
  <si>
    <r>
      <t xml:space="preserve">Dobava in vgrajevanje cementnega betona  C25/30 XC1 CI 0,2 Dmax32 S4 (SIST EN 206:2013, SIST 1026:2016)  v </t>
    </r>
    <r>
      <rPr>
        <b/>
        <sz val="10"/>
        <rFont val="Arial CE"/>
        <family val="2"/>
        <charset val="238"/>
      </rPr>
      <t>AB stebre podstrešja dim. 20/20 cm</t>
    </r>
    <r>
      <rPr>
        <sz val="10"/>
        <rFont val="Arial CE"/>
        <family val="2"/>
        <charset val="238"/>
      </rPr>
      <t>,  prereza  0.04 - 0.12 m3/m2/m1, komplet z vsemi pomožnimi deli, prenosi in prevozi.</t>
    </r>
  </si>
  <si>
    <r>
      <t xml:space="preserve">Dobava in vgrajevanje cementnega betona C25/30 XC1 CI 0,2 Dmax32 S4 (SIST EN 206:2013, SIST 1026:2016) v </t>
    </r>
    <r>
      <rPr>
        <b/>
        <sz val="10"/>
        <rFont val="Arial CE"/>
        <family val="2"/>
        <charset val="238"/>
      </rPr>
      <t>AB horizontalne vezi</t>
    </r>
    <r>
      <rPr>
        <sz val="10"/>
        <rFont val="Arial CE"/>
        <family val="2"/>
        <charset val="238"/>
      </rPr>
      <t>,  prereza  0.12 - 0.20 m3/m2/m1, komplet z vsemi pomožnimi deli, prenosi in prevozi.</t>
    </r>
  </si>
  <si>
    <r>
      <t xml:space="preserve">Dobava in naprava enostranskega opaža </t>
    </r>
    <r>
      <rPr>
        <b/>
        <sz val="10"/>
        <rFont val="Arial CE"/>
        <family val="2"/>
        <charset val="238"/>
      </rPr>
      <t>AB vertikalnih vezi</t>
    </r>
    <r>
      <rPr>
        <sz val="10"/>
        <rFont val="Arial CE"/>
        <family val="2"/>
        <charset val="238"/>
      </rPr>
      <t xml:space="preserve">, komplet z opaževanjem, razopaževanjem in čiščenjem opaža ter vsemi pomožnimi deli, prenosi in prevozi.                  </t>
    </r>
  </si>
  <si>
    <r>
      <t xml:space="preserve">Dobava in naprava štiristranskega </t>
    </r>
    <r>
      <rPr>
        <b/>
        <sz val="10"/>
        <rFont val="Arial CE"/>
        <family val="2"/>
        <charset val="238"/>
      </rPr>
      <t>opaža AB stebrov podstrešja</t>
    </r>
    <r>
      <rPr>
        <sz val="10"/>
        <rFont val="Arial CE"/>
        <family val="2"/>
        <charset val="238"/>
      </rPr>
      <t xml:space="preserve"> do višine 2,40 m, komplet z opaževanjem, razopaževanjem in čiščenjem opaža ter vsemi pomožnimi deli, prenosi in prevozi.                  </t>
    </r>
  </si>
  <si>
    <r>
      <t xml:space="preserve">Dobava in naprava dvostranskega opaža AB </t>
    </r>
    <r>
      <rPr>
        <b/>
        <sz val="10"/>
        <rFont val="Arial CE"/>
        <family val="2"/>
        <charset val="238"/>
      </rPr>
      <t>horizontalnih vezi</t>
    </r>
    <r>
      <rPr>
        <sz val="10"/>
        <rFont val="Arial CE"/>
        <family val="2"/>
        <charset val="238"/>
      </rPr>
      <t xml:space="preserve"> v višini do 20 cm, komplet z opaževanjem, razopaževanjem in čiščenjem opaža ter vsemi pomožnimi deli, prenosi in prevozi.               </t>
    </r>
  </si>
  <si>
    <t xml:space="preserve">Dobava in izdelava vertikalne hidroizolacije po obodu AB talne plošče oz. od projektirane kote dna talne plošče ter pod coklom skupne višine 50 cm iz 1x osnovni hladni premaz cele površine in 1x varjeni Izotekt V4 ali enakovreden material, v ceno je zajeti dodatnih 15% izolacije zaradi izvedbe spojev, komplet z izvedbo po navodilih proizvajalca ter vsemi pomožnimi deli, prenosi in prevozi. (obračun po neto vgrajeni površini)                                               </t>
  </si>
  <si>
    <t xml:space="preserve">Dobava in vgradnja čepaste PE folije (gumbaste membrane) skupne dolžine 50 cm, kot zaščita toplotne izolacije v nasutju, v ceno je zajeti dodatnih 15% izolacije zaradi izvedbe spojev komplet z vsemi pomožnimi deli, prenosi in prevozi. (obračun po neto vgrajeni površini)                           </t>
  </si>
  <si>
    <t xml:space="preserve">Dobava in naprava notranjega strojnega stropnega apneno-cementnega ometa (zrnca max. 1 mm), zajeti je obrizg ter grobi in fini omet, vgradnjo fasadne armirne mrežice na stikih in vogalih, vgradnjo Alu vogalnikov, komplet z materialom, odranjem ter vsemi pomožnimi deli, prenosi in prevozi. </t>
  </si>
  <si>
    <r>
      <t>Izdelava prebojev sten debeline do 30 cm in velikosti do 0.25 m</t>
    </r>
    <r>
      <rPr>
        <vertAlign val="superscript"/>
        <sz val="10"/>
        <rFont val="Arial"/>
        <family val="2"/>
        <charset val="238"/>
      </rPr>
      <t>2</t>
    </r>
    <r>
      <rPr>
        <sz val="10"/>
        <rFont val="Arial"/>
        <family val="2"/>
        <charset val="238"/>
      </rPr>
      <t>, komplet z vsemi pomožnimi deli, prenosi in prevozi.</t>
    </r>
  </si>
  <si>
    <t>Barva zunaj antracit, znotraj bela</t>
  </si>
  <si>
    <t>Barva zunaj antracit, znotraj bela, O-01, O-02</t>
  </si>
  <si>
    <t>Barva zunaj antracit, znotraj bela, O-04</t>
  </si>
  <si>
    <t>Barva zunaj antracit, znotraj bela, O-05</t>
  </si>
  <si>
    <t>- dolžina 110 cm</t>
  </si>
  <si>
    <t>- dolžina 120 cm</t>
  </si>
  <si>
    <t>Strojna laserska horizontalna izravnava sveže AB plošče pred izvedbo tal M - kvarca in metličenja svežega betona, s strojno zagladitvijo površine, komplet z vsemi pomožnimi deli, prenosi in prevozi.</t>
  </si>
  <si>
    <t>- dolžina 300 cm</t>
  </si>
  <si>
    <t>Dobava in montaža notranjih kovinskih vrat s kotnim podbojem iz pocinkane jeklene pločevine, debeline 1,5 mm, z osnovnim praškastim premazom. Vratno krilo dvostensko, debeline 40 mm in s trojnim utorom, pocinkana pločevina je debeline 0,6 mm. Dim. svetle prehodne odprtine 936/1600 mm, komplet z okovjem in kljuko, odpiranjem po shemi ter vsemi pomožnimi deli, prenosi in prevozi. NV 01. Npr. kovinska notranja vrata Hőrmann ZK</t>
  </si>
  <si>
    <r>
      <t xml:space="preserve">Dobava in montaža enokrilnih Alu zunanjih vhodnih vrat s podbojem (kot npr. ALUk 77ID),  svetle odprtine 900/2100 mm,  izdelanih iz Alu profilov (skupna toplotna prehodnost podboja in vrat  je 1,60 W/m2K, v ceno je zajeti tudi dodatni profil 250 mm na spodnji strani zaradi tlaka, komplet z okovjem in kljuko, odpiranjem po shemi ter vsemi pomožnimi deli, prenosi in prevozi. </t>
    </r>
    <r>
      <rPr>
        <b/>
        <sz val="10"/>
        <rFont val="Arial"/>
        <family val="2"/>
        <charset val="238"/>
      </rPr>
      <t>ZV 01</t>
    </r>
    <r>
      <rPr>
        <sz val="10"/>
        <rFont val="Arial"/>
        <family val="2"/>
        <charset val="238"/>
      </rPr>
      <t>. Barva: Antracit zunaj, znotraj bela</t>
    </r>
  </si>
  <si>
    <r>
      <t xml:space="preserve">Dobava in letvanje celotne lesene strešne konstrukcije z letvami dim. 5/4, dobava in polaganje kontra letev 8/5, polaganjem paropropustne folije, </t>
    </r>
    <r>
      <rPr>
        <sz val="10"/>
        <rFont val="Arial"/>
        <family val="2"/>
        <charset val="238"/>
      </rPr>
      <t xml:space="preserve">komplet z zaščito lesa proti črvom, plesni in dvakratni premaz proti požaru, perforirano mrežico (mrežica barve kritine), z vsem pritrdilnim in veznim materialom ter z vsemi pomožnimi deli, prenosi in prevozi.   </t>
    </r>
  </si>
  <si>
    <t>Dobava in pokrivanje strešine z opečno kritino iz engobiranega bobrovca, komplet s kapnimi strešniki,  3/4. strešniki, strešniki za zračnike (levi in desni), z zračniki (14 levi + 14 desni - skupaj 28 kom), vsem pritrdilnim in veznim materialom ter z vsemi pomožnimi deli, prenosi in prevozi, v skladu z navodili proizvajalca.</t>
  </si>
  <si>
    <r>
      <t xml:space="preserve">Dobava in montaža enokrilnih Alu zunanjih vhodnih vrat s podbojem (kot npr. ALUk 77ID),  svetle odprtine 1000/2100 mm,  izdelanih iz Alu profilov (skupna toplotna prehodnost podboja in vrat  je 1,60 W/m2K, v ceno je zajeti tudi dodatni profil 250 mm na spodnji strani zaradi estriha, komplet z okovjem in kljuko, odpiranjem po shemi ter vsemi pomožnimi deli, prenosi in prevozi. </t>
    </r>
    <r>
      <rPr>
        <b/>
        <sz val="10"/>
        <rFont val="Arial"/>
        <family val="2"/>
        <charset val="238"/>
      </rPr>
      <t>ZV 02.</t>
    </r>
    <r>
      <rPr>
        <sz val="10"/>
        <rFont val="Arial"/>
        <family val="2"/>
        <charset val="238"/>
      </rPr>
      <t xml:space="preserve"> Barva: Antracit zunaj, znotraj bela</t>
    </r>
  </si>
  <si>
    <t>2.6.2</t>
  </si>
  <si>
    <t>1.3.1</t>
  </si>
  <si>
    <t>1.3.3</t>
  </si>
  <si>
    <t>1.3.5</t>
  </si>
  <si>
    <r>
      <t xml:space="preserve">Dobava in finalna obdelava betona talne plošče s </t>
    </r>
    <r>
      <rPr>
        <b/>
        <sz val="10"/>
        <rFont val="Arial"/>
        <family val="2"/>
        <charset val="238"/>
      </rPr>
      <t xml:space="preserve">TAL-M </t>
    </r>
    <r>
      <rPr>
        <sz val="10"/>
        <rFont val="Arial"/>
        <family val="2"/>
        <charset val="238"/>
      </rPr>
      <t xml:space="preserve">kvarcom komplet z vsemi pomožnimi deli, prenosi in prevozi. Vgradnja na sveži beton.          </t>
    </r>
  </si>
  <si>
    <t>1.3.6</t>
  </si>
  <si>
    <t>Dobava in vgrajevanje podložnega cementnega betona C12/15 Dmax 32 S4 (SIST EN 206:2013 in SIST 1026:2016)  prereza 0.08 - 0.12 m3/m2, komplet z vsemi pomožnimi deli, prenosi in prevozi.</t>
  </si>
  <si>
    <r>
      <t xml:space="preserve">Dobava in vgrajevanje cementnega betona C16/20 (SIST EN 206:2013, SIST 1026:2016) v </t>
    </r>
    <r>
      <rPr>
        <b/>
        <sz val="10"/>
        <rFont val="Arial"/>
        <family val="2"/>
        <charset val="238"/>
      </rPr>
      <t xml:space="preserve">pasovne temelje </t>
    </r>
    <r>
      <rPr>
        <sz val="10"/>
        <rFont val="Arial"/>
        <family val="2"/>
        <charset val="238"/>
      </rPr>
      <t>objekta, prereza 0.20 - 0.40 m3/m2/m1, komplet z vsemi pomožnimi deli, prenosi in prevozi.</t>
    </r>
  </si>
  <si>
    <r>
      <t xml:space="preserve">Dobava in vgrajevanje cementnega betona C25/30 XC2 CI 0,2 Dmax32 S4 PV-I (SIST EN 206:2013, SIST 1026:2016) v </t>
    </r>
    <r>
      <rPr>
        <b/>
        <sz val="10"/>
        <rFont val="Arial CE"/>
        <family val="2"/>
        <charset val="238"/>
      </rPr>
      <t>AB nastavke pasovnih temeljev</t>
    </r>
    <r>
      <rPr>
        <sz val="10"/>
        <rFont val="Arial CE"/>
        <family val="2"/>
        <charset val="238"/>
      </rPr>
      <t>,  širine 20 oz. 30 cm, prereza  0.20 - 0.30 m3/m2, komplet z vsemi pomožnimi deli, prenosi in prevozi.</t>
    </r>
  </si>
  <si>
    <t>1.3.7</t>
  </si>
  <si>
    <t>1.3.8</t>
  </si>
  <si>
    <t>1.3.9</t>
  </si>
  <si>
    <t>1.4.1</t>
  </si>
  <si>
    <t>1.4.4</t>
  </si>
  <si>
    <t>1.4.5</t>
  </si>
  <si>
    <t>1.4.6</t>
  </si>
  <si>
    <t xml:space="preserve">Naprava enostranskega opaža odprtine za dostop na podstrešje -  v AB stropni plošči, višin 0,20 m, komplet z odranjem, opaževanjem, razopaževanjem in čiščenjem opaža ter vsemi pomožnimi deli, prenosi in prevozi.                  </t>
  </si>
  <si>
    <t xml:space="preserve">Dobava in vgradnja toplotne izolacije XPS 400 (kot npr. FRAGMAT XPS 400 GL) v deb. 10 cm na hidroizolacijo in podložni beton,  komplet z izvedbo po navodilih proizvajalca ter vsemi pomožnimi deli, prenosi in prevozi. (obračun po neto vgrajeni površini)                                               </t>
  </si>
  <si>
    <r>
      <t xml:space="preserve">Dobava in vgrajevanje cementnega betona C25/30 XC1 CI 0,2 Dmax32 S4 (SIST EN 206:2013, SIST 1026:2016)  v </t>
    </r>
    <r>
      <rPr>
        <b/>
        <sz val="10"/>
        <rFont val="Arial CE"/>
        <family val="2"/>
        <charset val="238"/>
      </rPr>
      <t xml:space="preserve">AB STROPNO </t>
    </r>
    <r>
      <rPr>
        <sz val="10"/>
        <rFont val="Arial CE"/>
        <family val="2"/>
        <charset val="238"/>
      </rPr>
      <t>ploščo nad garažo deb. 20 cm,  prereza  0.20 - 0.30 m3/m2, komplet z vsemi pomožnimi deli, prenosi in prevozi.</t>
    </r>
  </si>
  <si>
    <r>
      <t xml:space="preserve">Dobava in vgrajevanje cementnega betona C25/30 XC1 CI 0,2 Dmax32 S4 (SIST EN 206:2013, SIST 1026:2016)  v </t>
    </r>
    <r>
      <rPr>
        <b/>
        <sz val="10"/>
        <rFont val="Arial CE"/>
        <family val="2"/>
        <charset val="238"/>
      </rPr>
      <t xml:space="preserve">AB STROPNO </t>
    </r>
    <r>
      <rPr>
        <sz val="10"/>
        <rFont val="Arial CE"/>
        <family val="2"/>
        <charset val="238"/>
      </rPr>
      <t>ploščo - nižji del, deb. 20 cm,  prereza  0.20 - 0.30 m3/m2, komplet z vsemi pomožnimi deli, prenosi in prevozi.</t>
    </r>
  </si>
  <si>
    <r>
      <t xml:space="preserve">Naprava enostranskega opaža oz. zapiranje </t>
    </r>
    <r>
      <rPr>
        <b/>
        <sz val="10"/>
        <rFont val="Arial"/>
        <family val="2"/>
        <charset val="238"/>
      </rPr>
      <t>AB stropa - nižji del</t>
    </r>
    <r>
      <rPr>
        <sz val="10"/>
        <rFont val="Arial"/>
        <family val="2"/>
        <charset val="238"/>
      </rPr>
      <t>, komplet z opaževanjem, razopaževanjem, čiščenjem opaža, ter vsemi pomožnimi deli,  prenosi in prevozi.  h= 0,20 m</t>
    </r>
  </si>
  <si>
    <r>
      <t xml:space="preserve">Naprava enostranskega opaža oz. zapiranje </t>
    </r>
    <r>
      <rPr>
        <b/>
        <sz val="10"/>
        <rFont val="Arial"/>
        <family val="2"/>
        <charset val="238"/>
      </rPr>
      <t>AB stropa nad garažo</t>
    </r>
    <r>
      <rPr>
        <sz val="10"/>
        <rFont val="Arial"/>
        <family val="2"/>
        <charset val="238"/>
      </rPr>
      <t>, komplet z opaževanjem, razopaževanjem, čiščenjem opaža, ter vsemi pomožnimi deli,  prenosi in prevozi.  h= 0,20 m</t>
    </r>
  </si>
  <si>
    <r>
      <t xml:space="preserve">Naprava enostranskega opaža - podpiranje  </t>
    </r>
    <r>
      <rPr>
        <b/>
        <sz val="10"/>
        <rFont val="Arial"/>
        <family val="2"/>
        <charset val="238"/>
      </rPr>
      <t>AB stropne plošče</t>
    </r>
    <r>
      <rPr>
        <sz val="10"/>
        <rFont val="Arial"/>
        <family val="2"/>
        <charset val="238"/>
      </rPr>
      <t xml:space="preserve">, do višine 3,00 m, komplet z odranjem, opaževanjem, razopaževanjem in čiščenjem opaža ter vsemi pomožnimi deli, prenosi in prevozi.                  </t>
    </r>
  </si>
  <si>
    <r>
      <t xml:space="preserve">Naprava enostranskega opaža - podpiranje  </t>
    </r>
    <r>
      <rPr>
        <b/>
        <sz val="10"/>
        <rFont val="Arial"/>
        <family val="2"/>
        <charset val="238"/>
      </rPr>
      <t>AB stropne plošče</t>
    </r>
    <r>
      <rPr>
        <sz val="10"/>
        <rFont val="Arial"/>
        <family val="2"/>
        <charset val="238"/>
      </rPr>
      <t xml:space="preserve">, do višine 3,70 m, komplet z odranjem, opaževanjem, razopaževanjem in čiščenjem opaža ter vsemi pomožnimi deli, prenosi in prevozi.                  </t>
    </r>
  </si>
  <si>
    <r>
      <t xml:space="preserve">Dobava in vgrajevanje cementnega betona C25/30 XC1 CI 0,2 Dmax32 S4 (SIST EN 206:2013, SIST 1026:2016) v </t>
    </r>
    <r>
      <rPr>
        <b/>
        <sz val="10"/>
        <rFont val="Arial CE"/>
        <family val="2"/>
        <charset val="238"/>
      </rPr>
      <t>AB nosilce</t>
    </r>
    <r>
      <rPr>
        <sz val="10"/>
        <rFont val="Arial CE"/>
        <family val="2"/>
        <charset val="238"/>
      </rPr>
      <t>,  prereza  0.12 - 0.20 m3/m2/m1, komplet z vsemi pomožnimi deli, prenosi in prevozi.</t>
    </r>
  </si>
  <si>
    <r>
      <t>Dobava in naprava dvostranskega opaža AB</t>
    </r>
    <r>
      <rPr>
        <b/>
        <sz val="10"/>
        <rFont val="Arial CE"/>
        <family val="2"/>
        <charset val="238"/>
      </rPr>
      <t xml:space="preserve"> nosilcev</t>
    </r>
    <r>
      <rPr>
        <sz val="10"/>
        <rFont val="Arial CE"/>
        <family val="2"/>
        <charset val="238"/>
      </rPr>
      <t xml:space="preserve">, komplet z opaževanjem, razopaževanjem in čiščenjem opaža ter vsemi pomožnimi deli,prenosi in prevozi.                  </t>
    </r>
  </si>
  <si>
    <r>
      <t>Dobava in naprava enostranskega opaža AB</t>
    </r>
    <r>
      <rPr>
        <b/>
        <sz val="10"/>
        <rFont val="Arial CE"/>
        <family val="2"/>
        <charset val="238"/>
      </rPr>
      <t xml:space="preserve"> nosilcev - podpiranje</t>
    </r>
    <r>
      <rPr>
        <sz val="10"/>
        <rFont val="Arial CE"/>
        <family val="2"/>
        <charset val="238"/>
      </rPr>
      <t xml:space="preserve">, komplet z opaževanjem, razopaževanjem in čiščenjem opaža ter vsemi pomožnimi deli,prenosi in prevozi.                  </t>
    </r>
  </si>
  <si>
    <t>1.4.11</t>
  </si>
  <si>
    <r>
      <t>Dobava in naprava dvostranskega opaža AB</t>
    </r>
    <r>
      <rPr>
        <b/>
        <sz val="10"/>
        <rFont val="Arial CE"/>
        <family val="2"/>
        <charset val="238"/>
      </rPr>
      <t xml:space="preserve"> nastavka pasovnih temeljev</t>
    </r>
    <r>
      <rPr>
        <sz val="10"/>
        <rFont val="Arial CE"/>
        <family val="2"/>
        <charset val="238"/>
      </rPr>
      <t xml:space="preserve">, višine 40 cm, komplet z opaževanjem, razopaževanjem in čiščenjem opaža ter vsemi pomožnimi deli, prenosi in prevozi.                  </t>
    </r>
  </si>
  <si>
    <t xml:space="preserve">Dobava in izdelava toplotne izolacije na stene  proti podstrešju kot npr. EPS F ali enakovredno debeline 10 cm,  komplet s stekleno mrežo, lepljeno z lepilom na toplotno izolacijo, v ceno je zajeti dodatnih 15% mreže zaradi prekrivanja stika izolacija - stena,   vsem pritrdilnim in veznim materialom ter z vsemi pomožnimi deli, prenosi in prevozi. (obračun po neto vgrajeni površini)                </t>
  </si>
  <si>
    <t xml:space="preserve">Izdelava estriha v mansardi, komplet z dobavo in vgrajevanjem mikroarmiranega betonskega estriha debeline 5 cm, dobavo in vgrajevanjem toplotne izolacije (EPS 100 kg/m3) debeline 18 cm, parno zaporo ter vsemi pomožnimi deli, prenosi in prevozi. </t>
  </si>
  <si>
    <t xml:space="preserve">Dobava in izdelava toplotne izolacije po obodu zunanjih okenskih in vratnih odprtin (špalete) iz XPS 300-L (300 Kpa) debeline 2 cm, po celotni širini zidu  30 cm, komplet s stekleno mrežo, lepljeno z lepilom na toplotno izolacijo, v ceno je zajeti dodatnih 15% mreže zaradi prekrivanja stika izolacija - stena, vsem pritrdilnim in veznim materialom ter z vsemi pomožnimi deli, prenosi in prevozi. (obračun po neto vgrajeni površini)                                  </t>
  </si>
  <si>
    <r>
      <t>m</t>
    </r>
    <r>
      <rPr>
        <vertAlign val="superscript"/>
        <sz val="10"/>
        <color theme="1"/>
        <rFont val="Arial CE"/>
        <family val="2"/>
        <charset val="238"/>
      </rPr>
      <t>2</t>
    </r>
  </si>
  <si>
    <t>1.5.9</t>
  </si>
  <si>
    <t>1.5.10</t>
  </si>
  <si>
    <t>1.5.12</t>
  </si>
  <si>
    <t>1.5.14</t>
  </si>
  <si>
    <t>1.5.15</t>
  </si>
  <si>
    <t>1.5.16</t>
  </si>
  <si>
    <t>1.5.17</t>
  </si>
  <si>
    <t xml:space="preserve">Dobava in naprava 2x opleska ometa sten z disperzivno notranjo zidno belo barvo, komplet s čiščenjem podlage, s premazom z akril emulzijo, 2x kitanjem in brušenjem površin, ter z vsemi pomožnimi deli, prenosi in prevozi. Pritličje      </t>
  </si>
  <si>
    <t xml:space="preserve">Dobava in naprava 2x opleska  ometanega stropa z disperzivno notranjo zidno belo barvo, komplet s čiščenjem podlage, s premazom z akril emulzijo, 2x kitanjem in brušenjem površin, ter z vsemi pomožnimi deli, prenosi in prevozi.   Pritličje     </t>
  </si>
  <si>
    <t>MAVČNA DELA</t>
  </si>
  <si>
    <t>Opomba: v mavčnih stenah so vogali zaščiteni s tipskimi pocinkanimi pločevinastimi vogalniki sistema proizvajalca predelnih mavčnih sten. Pri postavkah montažnih pregradnih sten iz mavčnih plošč se upoštevajo vsi stiki, lomi, kaskade, preboji, izrezi in zaključki.</t>
  </si>
  <si>
    <t>2.4.1</t>
  </si>
  <si>
    <t>2.8</t>
  </si>
  <si>
    <t>KLJUČAVNIČARSKA  DELA</t>
  </si>
  <si>
    <t>Dobava in vgradnja betonskih opažnih zidakov deb. 19 cm na nastavke pasovnih temeljev, 2 vrsti - dim. zidaka 20 19X40X19 cm, komplet z izvedbo po navodilih proizvajalca ter vsemi pomožnimi deli, prenosi in prevozi. (npr. GOREC OPAŽNI H BLOK 20).</t>
  </si>
  <si>
    <t>Dobava in vgradnja betonskih opažnih zidakov deb. 29 cm na nastavke pasovnih temeljev, 2 vrsti - dim. zidaka 29x40x19 cm, komplet z izvedbo po navodilih proizvajalca ter vsemi pomožnimi deli, prenosi in prevozi. (npr. GOREC OPAŽNI H BLOK 30).</t>
  </si>
  <si>
    <r>
      <t xml:space="preserve">Dobava in vgrajevanje cementnega betona C12/15 (SIST EN 206:2013, SIST 1026:2016) v opažne betonske zidake, komplet z armaturo 2x </t>
    </r>
    <r>
      <rPr>
        <sz val="10"/>
        <rFont val="Arial"/>
        <family val="2"/>
        <charset val="238"/>
      </rPr>
      <t>Ø</t>
    </r>
    <r>
      <rPr>
        <sz val="10"/>
        <rFont val="Arial CE"/>
        <charset val="238"/>
      </rPr>
      <t>8 na vrsto, z vsemi pomožnimi deli, prenosi in prevozi. Zidaki so zajeti v zidarskih delih.</t>
    </r>
  </si>
  <si>
    <r>
      <t>Dobava in vgrajevanje cementnega betona  C25/30 XC1 CI 0,2 Dmax32 S4 (SIST EN 206:2013, SIST 1026:2016)  v AB v</t>
    </r>
    <r>
      <rPr>
        <b/>
        <sz val="10"/>
        <rFont val="Arial CE"/>
        <family val="2"/>
        <charset val="238"/>
      </rPr>
      <t>ertikalne vezi objekta</t>
    </r>
    <r>
      <rPr>
        <sz val="10"/>
        <rFont val="Arial CE"/>
        <family val="2"/>
        <charset val="238"/>
      </rPr>
      <t>,  prereza  0.04 - 0.12 m3/m2/m1, komplet z vsemi pomožnimi deli, prenosi in prevozi.</t>
    </r>
  </si>
  <si>
    <t>1.3.14</t>
  </si>
  <si>
    <t>1.3.15</t>
  </si>
  <si>
    <r>
      <t>Dobava in izdelava toplotne izolacije v nasutju  in pod cokel po obodu objekta, s</t>
    </r>
    <r>
      <rPr>
        <sz val="10"/>
        <rFont val="Arial CE"/>
        <charset val="238"/>
      </rPr>
      <t>kupne višine 80 cm iz XPS 300-NL (300 Kpa) debeline 8 cm</t>
    </r>
    <r>
      <rPr>
        <sz val="10"/>
        <rFont val="Arial CE"/>
        <family val="2"/>
        <charset val="238"/>
      </rPr>
      <t xml:space="preserve">, komplet s stekleno mrežo, lepljeno z lepilom na toplotno izolacijo, v ceno je zajeti dodatnih 15% mreže zaradi prekrivanja stika izolacija - zid, vsem pritrdilnim in veznim materialom ter z vsemi pomožnimi deli, prenosi in prevozi. (obračun po neto vgrajeni površini)                   </t>
    </r>
  </si>
  <si>
    <r>
      <t xml:space="preserve">Dobava in vgradnja </t>
    </r>
    <r>
      <rPr>
        <sz val="10"/>
        <rFont val="Arial CE"/>
        <charset val="238"/>
      </rPr>
      <t xml:space="preserve"> OSB plošč  dim. 2 x 25 mm na območju kapne  lege, </t>
    </r>
    <r>
      <rPr>
        <sz val="10"/>
        <rFont val="Arial CE"/>
        <family val="2"/>
        <charset val="238"/>
      </rPr>
      <t xml:space="preserve"> s pritrjevanjem v kapno lego, kpl. s vsem pomožnim in pritrdilnima maerialom ter vsemi pomožnimi deli,  prenosi in prevozi.                               </t>
    </r>
  </si>
  <si>
    <t>1.5.19</t>
  </si>
  <si>
    <t xml:space="preserve">Rušitev in odstranitev komplet lesene lope s streho enokapnico, tlorisnih dimenzij 3,60 m x 6,70 m, višine 4,00 m,  komplet s prenosi materialov do kamiona,  nakladanjem na kamion, odvozom odpadnega materiala na stalno deponijo do 5 km in razkladanjem ter z vsemi pomožnimi deli, prenosi in prevozi. </t>
  </si>
  <si>
    <t>Rušenje oz. odstranitev betonske talne plošče lope, komplet s prenosom ruševin iz objekta, z nakladanjem na kamion, razkladanjem, odvozom na stalno deponijo do pooblaščenega zbiralca, ter vsemi pomožnimi deli, prenosi in prevozi.  24 m2</t>
  </si>
  <si>
    <t xml:space="preserve">Dobava oz. izdelava in montaža stropnega sistema iz:
- mavčnih plošč- dvoslojne obloge Knauf gradbenih plošč GKB 2x12,5mm dim. 2000/1250/15 mm (pritrjevanjem na lesene nosilce), 
- lesenih nosilcev dim. 10/18 cm, 
- parne zapore, izolacijskega sloja iz steklene volne deb. 18 cm (npr. KNAUF INSULATION UNIFIT 032),
- OSB plošč deb. 22 mm, 
vsem pritrdilnim materialom ter vsemi pomožnimi deli, prenosi in prevozi. </t>
  </si>
  <si>
    <t>Dobava in kompletna naprava linijsko cevnega ponikovalnika dolžine 3,6 m, širine 1,50, globine 1,50 m, komplet z izkopom zemljine, dobavo in polaganje politlaka 500g (okrog nasutja), polaganjem betonske perforirane cevi fi 100 s krajnimi pokrovi, dobavo in zasipom z rečnimi kroglami 23/64 mm, končni zasip z izkopano zemljo, utrjevanjem, zasejanjem s travnim semenom,  ter z vsemi pomožnimi deli, prenosi in prevozi. Izvedba ponikovalnika po detalju.</t>
  </si>
  <si>
    <t>2.2.5</t>
  </si>
  <si>
    <t>Dobava in montaža sekcijskih vrat dim. 3500 x 3200 mm, z vratnim krilom - sestavljenim iz jeklenih lamel višine 625/750 z vtisnjeno strukturo STUCCO, dvostensko toplotno izolirano (PU pena brez prisotnosti FCKW), s plastičnim osnovnim premazom v sivo beli barvi RAL 9002 znotraj. Segmenti vrat z zaščito pred ukleščenjem prstov, zunaj in znotraj. Okvir: stranska vodila z zaščito pred posegom z roko od strani. Varovalo pred padcem vrat: lovilna naprava oz. varovalo v primeru zloma vzmeti, glede na izvedbo vrat. Zaklepanje: pomični zapah, alternativno vrtljivi zapah. Agregat torzijske vzmeti nameščen za preklado, zglobni nosilci vodilnih kolesc, z nastavljivimi plastičnimi tekalnimi kolesci s krogličnimi tečaji. Nosilne vrvi potekajo v notranjosti med vratnim krilom in vodilom; to pomeni, da ni nobenih štrlečih konstrukcijskih elementov. Vrata z motornim pogonom, opremljena s protivlomnim varovalom pred dvigovanjem. Tesnila EPDM: talno tesnilo z dvojno tesnilno zaveso, stranske priležne letve iz plastike s tesnilno zaveso, vmesna tesnila med vsemi segmenti vrat in zgornje prekladno tesnilo. Montaža na: zid, beton ali kovinsko podkonstrukcijo. Barve lamel RAL:  7016. V ceno všteti montažo vrat in motorja, sprejemnik HE3 BS, oddajnik 5 kanalni HS5 BS črn, L okovje, pogon WA400, A445, IP65, 400 V direkt na gred, verigo za odpiranje v sili, vsa pomožna dela, prenose in prevoze. (npr. sekcijska vrata Hormann SPU F42).</t>
  </si>
  <si>
    <r>
      <t>m</t>
    </r>
    <r>
      <rPr>
        <vertAlign val="superscript"/>
        <sz val="10"/>
        <rFont val="Arial"/>
        <family val="2"/>
        <charset val="238"/>
      </rPr>
      <t>3</t>
    </r>
  </si>
  <si>
    <t>Dobava in polaganje plastificiranega EPS traku STIROTRAK, kot ločilni sloj med AB ploščo in obodnimi stenami. Dim. traku  1/15 cm. Prosto polaganje, kpl. Z vsemi pomožnimi deli, prenosi in prevozi. (npr. Fragmat Elastificirani EPS trak Stirotrak)</t>
  </si>
  <si>
    <t>3.1.9</t>
  </si>
  <si>
    <t xml:space="preserve">Dobava in vgradnja PE revizijskih jaškov DN 625 za meteorno kanalizacijo, komplet z izkopom, zasipom z gramoznim nasutjem in nabijanjem po plasteh 20 cm do zbitosti 80 Mpa, dobavo in montažo pokrova iz nodularne litine NL 500-7 po standardu ISO 1083 in narejeno v skladu s standardom SIST EN 124 za razred C250 (kvadratne konkavne oblike 600 x 600 mm z antikorozijsko zaščito - bitumen), prostorom za vzvod, s katerim dvignemo rešetko, betonskim prstanom C25/30, priključkom na PVC cevi ter vsemi pomožnimi deli, prenosi in prevozi.  </t>
  </si>
  <si>
    <t>- meteorna kanalizacija jašek višine 500 -1000 mm</t>
  </si>
  <si>
    <t>Dobava in vgradnja PE peskolovov DN 400, komplet z izkopom, zasipom z gramoznim nasutjem in nabijanjem po plasteh 20 cm do zbitosti 40 MPa, dobavo in montažo pokrovom iz nodularne litine NL 500-7 po standardu ISO 1083 in narejenim v skladu s standardom SIST EN 124 za razred A15 (kvadratne oblike 350 x 350 mm z antikorozijsko zaščito - bitumen), priključkom na PVC cevi ter vsemi pomožnimi deli, prenosi in prevozi.</t>
  </si>
  <si>
    <t xml:space="preserve">Dobava in vgradnja PE revizijskih jaškov DN 625 za meteorno kanalizacijo, komplet z izkopom, zasipom z gramoznim nasutjem in nabijanjem po plasteh 20 cm do zbitosti 80 Mpa, dobavo in montažo pokrova iz nodularne litine NL 500-7 po standardu ISO 1083 in narejeno v skladu s standardom SIST EN 124 za razred A15 (kvadratne konkavne oblike 600 x 600 mm z antikorozijsko zaščito - bitumen), prostorom za vzvod, s katerim dvignemo rešetko, betonskim prstanom C25/30, priključkom na PVC cevi ter vsemi pomožnimi deli, prenosi in prevozi.  </t>
  </si>
  <si>
    <t>Dobava in vgradnja linijske kanalete  iz PE-PP reciklirane umetne mase, po DIN V19580/EN 1433, z LTŽ rešetko -  širina rege 14 mm, črna, s pritrdili, obremenitveni razred C250, naležna, d/š/v 1000x160x135 mm  v asfalt.  Komplet z enostranskim polnim pokrovom, z izkopom,  temeljem iz pustega betona C20/25, zasipom z gramoznim nasutjem in nabijanjem po plasteh 20 cm do zbitosti 80 Mpa ter vsemi pomožnimi deli, prenosi in prevozi.  (npr. RECYFIX STANDARD 100, raz. obr. C 250 tip 01 z LTŽ rešetko velikost rege 80/14, črna, s pritrdili). Vgradnja po navodilih proizvajalca.</t>
  </si>
  <si>
    <t>Dobava in vgradnja linijske kanalete  iz PE-PP reciklirane umetne mase, po DIN V19580/EN 1433, z LTŽ rešetko - širina rege 14 mm, črna, s pritrdili, obremenitveni razred C250, naležna, d/š/v 500x160x135 mm  v asfalt. Komplet z enostranskim polnim pokrovom ter priključkom na PVC cev, z izkopom,  temeljem iz  pustega betona C20/25, zasipom z gramoznim nasutjem in nabijanjem po plasteh 20 cm do zbitosti 80 Mpa,  ter vsemi pomožnimi deli, prenosi in prevozi.  (npr. RECYFIX STANDARD 100, raz. obr. C 250 tip 01 z LTŽ rešetko velikost rege 80/14, črna, s pritrdili). Vgradnja po navodilih proizvajalca.</t>
  </si>
  <si>
    <t>3.3.8</t>
  </si>
  <si>
    <t>3.3.9</t>
  </si>
  <si>
    <t>3.3.10</t>
  </si>
  <si>
    <t>Strojno ročni izkop zemlje IV. kategorije (oz. obstoječega gramoznega nasutja) za meteorno kanalizacijo, z odlaganjem materiala na rob izkopa, ter z vsemi pomožnimi deli, prenosi in prevozi. - strojni izkop 90 %, ročni izkop 10 %</t>
  </si>
  <si>
    <t xml:space="preserve">Odvoz viška materiala od izkopa kanalizacije,  komplet z nakladanjem na kamion, razkladanjem, odvozom na gradbiščno deponijo ob objektu, ter vsemi pomožnimi deli, prenosi in prevozi.         </t>
  </si>
  <si>
    <t xml:space="preserve">Dobava in montaža enodelnega okna dimenzije 1100/1400, izdelanega iz PVC profilov in zasteklitvijo s troslojnim termoizolacijskim steklom, skupna toplotna prehodnost okvirja in stekla Uw=1,10 W/m2K), komplet z okovjem in kljuko, vsemi pomožnimi deli, prenosi in prevozi. Odpiranje po shemi. </t>
  </si>
  <si>
    <t xml:space="preserve">Dobava in montaža enodelnega okna dimenzije 1200/1400, izdelanega iz PVC profilov in zasteklitvijo s troslojnim termoizolacijskim steklom, skupna toplotna prehodnost okvirja in stekla Uw=1,10 W/m2K), komplet z okovjem in kljuko, vsemi pomožnimi deli, prenosi in prevozi. Odpiranje po shemi. </t>
  </si>
  <si>
    <t xml:space="preserve">Dobava in montaža enodelnega okna dimenzije 1100/1200, izdelanega iz PVC profilov in zasteklitvijo s troslojnim termoizolacijskim steklom, skupna toplotna prehodnost okvirja in stekla Uw=1,10 W/m2K), komplet z okovjem in kljuko, vsemi pomožnimi deli, prenosi in prevozi. Odpiranje po shemi. </t>
  </si>
  <si>
    <t>Strojno-ročni izkop zemlje III.-IV. kategorije oz obstoječega tamponskega nasutja debeline do 50 cm, komplet z nakladanjem na kamion, odvozom materiala na gradbiščno deponijo ob objektu in razkladanjem ter vsemi pomožnimi deli, prenosi in prevozi.</t>
  </si>
  <si>
    <r>
      <t xml:space="preserve">Dobava in vgrajevanje cementnega betona C30/37 XD3/XF4 CI 0,2 Dmax32 S4 PV-I (SIST EN 206:2013, SIST 1026:2016) v </t>
    </r>
    <r>
      <rPr>
        <b/>
        <sz val="10"/>
        <rFont val="Arial CE"/>
        <family val="2"/>
        <charset val="238"/>
      </rPr>
      <t>AB talno ploščo</t>
    </r>
    <r>
      <rPr>
        <sz val="10"/>
        <rFont val="Arial CE"/>
        <family val="2"/>
        <charset val="238"/>
      </rPr>
      <t xml:space="preserve"> </t>
    </r>
    <r>
      <rPr>
        <b/>
        <sz val="10"/>
        <rFont val="Arial CE"/>
        <family val="2"/>
        <charset val="238"/>
      </rPr>
      <t>objekta</t>
    </r>
    <r>
      <rPr>
        <sz val="10"/>
        <rFont val="Arial CE"/>
        <family val="2"/>
        <charset val="238"/>
      </rPr>
      <t xml:space="preserve"> deb. 15 cm,  prereza  0.12 - 0.20 m3/m2, komplet z dilatacijskim rezom globine 5 cm (dolžine 15,60 m), z vsemi pomožnimi deli, prenosi in prevozi.</t>
    </r>
  </si>
  <si>
    <t>3.2.1</t>
  </si>
  <si>
    <t>3.2.2</t>
  </si>
  <si>
    <t>3.2.3</t>
  </si>
  <si>
    <t>3.2.4</t>
  </si>
  <si>
    <t>3.2.5</t>
  </si>
  <si>
    <t>3.2.6</t>
  </si>
  <si>
    <t>3.2.7</t>
  </si>
  <si>
    <t>Dobava prislonilne lestve iz aluminija z 12 stopnicami, dolžine 3,55 m, zunanje širine 42 cm, s protizdrsnimi nožnimi kapicami, kpl. S prenosi in prevozi.</t>
  </si>
  <si>
    <t xml:space="preserve">Dobava in montaža dvodelnega okna O-03 dimenzije 3000/1400, sestavljenega iz fiksnega dela in enokrilnega dela (po shemi), izdelanega iz PVC profilov in zasteklitvijo s troslojnim termoizolacijskim steklom, skupna toplotna prehodnost okvirja in stekla Uw=1,10 W/m2K), komplet z okovjem in kljuko, vsemi pomožnimi deli, prenosi in prevozi. Odpiranje po shemi. </t>
  </si>
  <si>
    <t>Fekalna kanalizacija</t>
  </si>
  <si>
    <t xml:space="preserve">Izvedba zakoličbe predvidene fekalne kanalizacije, varovanje zakoličbe, postavitev prečnih profilov, komplet z vsemi pomožnimi deli, prenosi in prevozi. </t>
  </si>
  <si>
    <t>- fekalna kanalizacija</t>
  </si>
  <si>
    <t>Strojno ročni izkop zemlje IV. Kategorije  (oz. gramoznega nasutja) za kanalizacijo, z odlaganjem materiala na rob izkopa, ter z vsemi pomožnimi deli, prenosi in prevozi. - strojni izkop 90 %, ročni izkop 10 %</t>
  </si>
  <si>
    <t>Dobava in polaganje PVC cevi 8kN temenskega pritiska po SIST EN 1401-1 na že pripravljeno posteljico TIP1 pod 0,5% padcem, komplet s tesnili, spojnimi in fazonskimi elementi, komplet z vsemi pomožnimi deli, prenosi in prevozi.
Dobava in polaganje gladkih kanalizacijskih cevi iz PVC materiala (SN8) po standardu SIST EN 1401-1 na že pripravljeno posteljico, komplet s tesnili, spojnimi in fazonskimi elementi in atestom za vodotesnost cevi ter z vsemi pomožnimi deli, prenosi in prevozi.</t>
  </si>
  <si>
    <t xml:space="preserve">- fekalna kanalizacija cev DN 110 </t>
  </si>
  <si>
    <t xml:space="preserve">Preskus tesnosti cevovoda po cevnih odsekih od jaška do jaška vključno z vsemi priključki po SIST EN1610 z zrakom - preskus po metodi LC 100 mbar nadtlaka. Preskus tesnosti mora izvesti akreditiran (registriran,usposobljen in od izvajalca neodvisen) preskusni laboratorij. Izvajalec preskusov mora poročilu priložiti veljavno akreditacijsko listino (potrdilo o usposobljenosti laboratorija) ter veljavno dokazilo o umerjenosti merilnih instrumentov (kalibracijski certifikat). </t>
  </si>
  <si>
    <t>- fekalna kanalizacija - preskus tesnosti cevi</t>
  </si>
  <si>
    <t xml:space="preserve">Odvoz viška materiala od izkopa kanalizacije,           komplet z nakladanjem na kamion, razkladanjem, odvozom na gradbiščno deponijo ob objektu, ter vsemi pomožnimi deli, prenosi in prevozi.         </t>
  </si>
  <si>
    <t>STROJNE INŠTALACIJE(37-20)</t>
  </si>
  <si>
    <t xml:space="preserve">Proizvodi, ki so v popisu določeni z navedbo proizvajalca so lahko tudi od drugih proizvajalcev, vendar morajo ustrezati parametrom, zapisanim v rubriki "Opis" ter morajo biti enakega, oz. višjega kavalitetnega razreda </t>
  </si>
  <si>
    <t>Opisi pri posameznih pozicijah se nanašajo na dobavo in montažo</t>
  </si>
  <si>
    <t>Upoštevajo se stroški nastavitev, vreguliranja, poskusnega zagona, dezinfekcije…</t>
  </si>
  <si>
    <t>Upoštevajo se stroški tlačnih preizkusov, izdelave obratovalnih navodil in shem, priučevanja osebja, izvedbene dokumentacije</t>
  </si>
  <si>
    <t>Upoštevajo se stroški za pripravljalna in zaključna dela, stroški transporta, stroški zavarovanja, ostali nenavedeni stroški</t>
  </si>
  <si>
    <t>Ves vgrajeni material mora biti I. kvalitete, izdelan po standardih (SIST, DIN..), imeti mora atest</t>
  </si>
  <si>
    <t>Investitorju je potrebno izročiti vse garancijske liste ter navodila za uporabo in vzdrževanje posameznih ter navodila za uporabo in vzdrževanje posameznih vgrajenih elementov v slovenskem jeziku.</t>
  </si>
  <si>
    <t>Za vsa odstopanja od projekta je potrebno pridobiti soglasje odgov. projektanta ali predstavnika nadzora.</t>
  </si>
  <si>
    <t>Vsa gradbena dela, ki bodo nastala zaradi izvedbe strojno instalacijskih del, so predmet izvedbe gradbenikov, električarska dela pa so predmet izvedbe električarjev.</t>
  </si>
  <si>
    <t>Ogrevanje, prezračevanje</t>
  </si>
  <si>
    <t>Ogrevanje</t>
  </si>
  <si>
    <t xml:space="preserve"> 1. Dobava in montaža električnega radiatorja, konvektorja na naravno konvekcijo </t>
  </si>
  <si>
    <t>za montažo na zid, kot Vaillant VER</t>
  </si>
  <si>
    <t xml:space="preserve">vključno z nastavljivim termostatom s funkcijo </t>
  </si>
  <si>
    <t>protizamrzovalne zaščite, varnostnim termostatom,</t>
  </si>
  <si>
    <t>zaščite IPX 4, montažnim materialom</t>
  </si>
  <si>
    <t xml:space="preserve"> - VER 150(1500W)</t>
  </si>
  <si>
    <t xml:space="preserve"> 1.2</t>
  </si>
  <si>
    <t>Prezračevanje</t>
  </si>
  <si>
    <t xml:space="preserve">1. Dobava in montaža prezračevalnega sistema garaže, ki se setoji iz: </t>
  </si>
  <si>
    <t xml:space="preserve"> - zidni aksialni ventilator kot Systemair AW315E4 SILEO (1650m3/h, 45Pa)(IP44, 145W, 230V, regulator vrtljalev), vključno brezstopenjski regulator vrtljajev</t>
  </si>
  <si>
    <t xml:space="preserve">  - nadtlačna žaluzija VK30</t>
  </si>
  <si>
    <t xml:space="preserve"> -  kompletni montažni material</t>
  </si>
  <si>
    <t>Komplet:</t>
  </si>
  <si>
    <t xml:space="preserve">2. Po končani montaži po potrebi izvesti meritve.     </t>
  </si>
  <si>
    <t>2</t>
  </si>
  <si>
    <t>Vodovod, kanalizacija</t>
  </si>
  <si>
    <t>Sanitarna oprema po izbiri arhitekta, oziroma investitorja!</t>
  </si>
  <si>
    <t xml:space="preserve">1. Dobava in montaža umivalnika, ki se sestoji iz:
 - 1 kom  umivalnika iz sanitarne keramike
 - 1 kom  armature za umivalnik 
 - 2 kom regulacijski ventil DN15 
 - 1 kom odlivni ventil R 5/4" s sifonom
   vključno pritrdilni in tesnilni material
 - 1 kom milnik
 - 1 kom držala brisač
 - 1 kom ogledalo 600/400, z etažerom,
     pritrdilnim materialom
</t>
  </si>
  <si>
    <t xml:space="preserve">    Komplet</t>
  </si>
  <si>
    <t>2. Dobava in montaža iztočne armature s cevnim nastavkom DN20, montažni material</t>
  </si>
  <si>
    <t xml:space="preserve"> - DN15</t>
  </si>
  <si>
    <t xml:space="preserve"> - DN20</t>
  </si>
  <si>
    <t xml:space="preserve">3. Dobava in montaža talni sifon LŽ z mehansko smradno zaporo sestavljen iz telesa in rešetke 200/200
</t>
  </si>
  <si>
    <t xml:space="preserve"> - fi75</t>
  </si>
  <si>
    <t xml:space="preserve">3. Dobava in montaža podometne inox omarice z zaporno pipo, odštevalnim vodomerom, montažnim materialom, ki se sestoji iz: </t>
  </si>
  <si>
    <t xml:space="preserve"> - krogelna navojna pipa inox DN25PN16</t>
  </si>
  <si>
    <t xml:space="preserve"> - krogelna navojna pipa inox DN20PN16</t>
  </si>
  <si>
    <t xml:space="preserve"> - izpustna navojna pipa DN15(PN16) s cevnim nastavkom DN20</t>
  </si>
  <si>
    <t xml:space="preserve"> - nepovratna loputa MS na vzmet DN20</t>
  </si>
  <si>
    <t xml:space="preserve"> - magnum spojka PEd32/DN25</t>
  </si>
  <si>
    <t xml:space="preserve"> - odštevalni vodomer DN20(2,5m3/h)</t>
  </si>
  <si>
    <t xml:space="preserve"> - podometna omarica iz inox pločevine okvirnih dimenzij 900/400/250 z zapiralom</t>
  </si>
  <si>
    <t xml:space="preserve"> - armaflex toplotna izolacija debeline 19mm za izolacijo vodov, omarice, kompletni montažni material</t>
  </si>
  <si>
    <t xml:space="preserve">4. Dobava in montaža visokopostavljenega vertikalnega električnega tlačnega bojlerja volumna 30l(230V, 2kW) vključno s protipovratnim varnostnim ventilom, zapornim ventilom(6bar), izpustom DN15, ekspanzijsko posodo volumna 8l(10bar), veznimi cevmi, montažni material 
</t>
  </si>
  <si>
    <t xml:space="preserve">5. Dobava in montaža montažnega materiala za priključitev na interni vodovod v jašku fi800, ki se sestoji iz: </t>
  </si>
  <si>
    <t xml:space="preserve"> - inox navojni fazonski kosi</t>
  </si>
  <si>
    <t xml:space="preserve"> - magnum spojka, T kos predviden PEd32/DN25</t>
  </si>
  <si>
    <t xml:space="preserve"> - kompletni montažni material</t>
  </si>
  <si>
    <t xml:space="preserve">6. Dobava in montaža polipropilenskih troslojnih PPR-PPGF-PPR cevi za sanitarno vodo PN20( class 2, 8bar/70stC) in fazonskih elementov spajanih elektro polifuzijskim
prekrivnim varjenjem vstavljene v pripadajoče toplotno
 zaščitne cevi z debelino stene 19mm kot armaflex XG(AC), montažni material
</t>
  </si>
  <si>
    <t xml:space="preserve"> - d20</t>
  </si>
  <si>
    <t xml:space="preserve"> - d25</t>
  </si>
  <si>
    <t xml:space="preserve"> - d32</t>
  </si>
  <si>
    <t xml:space="preserve">7. Dobava in montaža PP, PVC, odtočnih cevi in fazonskih elementov, spajanih s tesnili, skupaj s čistilnimi kosi(1xfi110, 2xfi75), odzračniki(1xfi110), pomožnim montažnim materialom
</t>
  </si>
  <si>
    <t xml:space="preserve"> - fi50</t>
  </si>
  <si>
    <t xml:space="preserve"> - fi110</t>
  </si>
  <si>
    <t xml:space="preserve"> 8. Dobava in montaža lovilca olja po SIST EN858-1, gravitacijski, kot Aplast AQUAoil S2P NS1,5, kapacitete 1,5l/sek, skupnega volumna 300l, dimenzij fi800/1220mm, priključki fi 110, vključno z LŽ pokrovom, podložno ploščo, kompletnim montažnim materialom</t>
  </si>
  <si>
    <t>9. Dobava, montaža in polaganje cevi PE za vodo iz polietilena PE100 po SIST EN12201 za delovni tlak PN16bar SDR 11.0, vključno pomožni material za montažo, vključno PE magnum spojke, fazonski kosi</t>
  </si>
  <si>
    <t xml:space="preserve"> - PEd32</t>
  </si>
  <si>
    <t xml:space="preserve">10. Dobava in montaža zaščitne cevi(PE min. 6barske) 
</t>
  </si>
  <si>
    <t xml:space="preserve"> - PEd75(vodovod)</t>
  </si>
  <si>
    <t>11. Dobava in montaža opozorilnega traku "VODOVOD" indikatorski</t>
  </si>
  <si>
    <t xml:space="preserve">12. Pripravljalna in zaključna dela, tlačni preizkus, na strani vodovodne vode, tesnostni preiskus kanalizacije, izpiranja, izvedba klornega šoka vodovodne inštalacije, izpiranja in izvedba analize vode od pristojne inštitucije  </t>
  </si>
  <si>
    <t>3</t>
  </si>
  <si>
    <t xml:space="preserve">Zaključna dela 
</t>
  </si>
  <si>
    <t>1. Izvedba projektantskega nadzora</t>
  </si>
  <si>
    <t>Strojne inštalacije skupaj:</t>
  </si>
  <si>
    <t>v1</t>
  </si>
  <si>
    <t xml:space="preserve">POPIS MATERIALA IN DEL ZA ELEKTRIČNE INŠTALACIJE IN ELEKTRIČNO OPREMO
</t>
  </si>
  <si>
    <t xml:space="preserve">1. Instalacije </t>
  </si>
  <si>
    <t>Dobava, polaganje in označevanje instalacijskega materiala:</t>
  </si>
  <si>
    <t>Z.št.</t>
  </si>
  <si>
    <t>Proizvajalec, tip</t>
  </si>
  <si>
    <t>Cena/Enoto</t>
  </si>
  <si>
    <t>Cena</t>
  </si>
  <si>
    <t>dvoplaščna, rebrasta, zaščitna cev</t>
  </si>
  <si>
    <t>DWPØ80mm</t>
  </si>
  <si>
    <t>samogasna, gibljiva, zaščitna cev</t>
  </si>
  <si>
    <t>RFSØ16 mm</t>
  </si>
  <si>
    <t>RFSØ25 mm</t>
  </si>
  <si>
    <t>plastična, zaščitna cev s priborom za montažo, oz. plastični-mini, zaščitni kanal s pokrovom</t>
  </si>
  <si>
    <t>PN Ø16, NIK</t>
  </si>
  <si>
    <t>energetski kabel</t>
  </si>
  <si>
    <r>
      <t>NYM-J  2x1,5 mm</t>
    </r>
    <r>
      <rPr>
        <vertAlign val="superscript"/>
        <sz val="10"/>
        <rFont val="Arial Narrow"/>
        <family val="2"/>
        <charset val="238"/>
      </rPr>
      <t>2</t>
    </r>
  </si>
  <si>
    <r>
      <t>NYM-J  3x1,5 mm</t>
    </r>
    <r>
      <rPr>
        <vertAlign val="superscript"/>
        <sz val="10"/>
        <rFont val="Arial Narrow"/>
        <family val="2"/>
        <charset val="238"/>
      </rPr>
      <t>2</t>
    </r>
  </si>
  <si>
    <r>
      <t>NYM-J  4x1,5 mm</t>
    </r>
    <r>
      <rPr>
        <vertAlign val="superscript"/>
        <sz val="10"/>
        <rFont val="Arial Narrow"/>
        <family val="2"/>
        <charset val="238"/>
      </rPr>
      <t>2</t>
    </r>
  </si>
  <si>
    <r>
      <t>NYM-J  5x1,5 mm</t>
    </r>
    <r>
      <rPr>
        <vertAlign val="superscript"/>
        <sz val="10"/>
        <rFont val="Arial Narrow"/>
        <family val="2"/>
        <charset val="238"/>
      </rPr>
      <t>2</t>
    </r>
  </si>
  <si>
    <r>
      <t>NYM-J  3x2,5 mm</t>
    </r>
    <r>
      <rPr>
        <vertAlign val="superscript"/>
        <sz val="10"/>
        <rFont val="Arial Narrow"/>
        <family val="2"/>
        <charset val="238"/>
      </rPr>
      <t>2</t>
    </r>
  </si>
  <si>
    <r>
      <t>NYM-J  5x2,5 mm</t>
    </r>
    <r>
      <rPr>
        <vertAlign val="superscript"/>
        <sz val="10"/>
        <rFont val="Arial Narrow"/>
        <family val="2"/>
        <charset val="238"/>
      </rPr>
      <t>2</t>
    </r>
  </si>
  <si>
    <r>
      <t>FG16(O)R16 5x10mm</t>
    </r>
    <r>
      <rPr>
        <vertAlign val="superscript"/>
        <sz val="10"/>
        <rFont val="Arial Narrow"/>
        <family val="2"/>
        <charset val="238"/>
      </rPr>
      <t>2</t>
    </r>
  </si>
  <si>
    <t>zaščitni vodnik</t>
  </si>
  <si>
    <r>
      <t>H07VV-K 6 mm</t>
    </r>
    <r>
      <rPr>
        <vertAlign val="superscript"/>
        <sz val="10"/>
        <rFont val="Arial Narrow"/>
        <family val="2"/>
        <charset val="238"/>
      </rPr>
      <t>2</t>
    </r>
  </si>
  <si>
    <r>
      <t>H07VV-K 10 mm</t>
    </r>
    <r>
      <rPr>
        <vertAlign val="superscript"/>
        <sz val="10"/>
        <rFont val="Arial Narrow"/>
        <family val="2"/>
        <charset val="238"/>
      </rPr>
      <t>2</t>
    </r>
  </si>
  <si>
    <t>podometna doza za izenačitev potenciala, komplet z zbiralko</t>
  </si>
  <si>
    <t>kos</t>
  </si>
  <si>
    <t>drobni, montažni material (doze, sponke…)</t>
  </si>
  <si>
    <t>komp.</t>
  </si>
  <si>
    <t>meritve električne instalacije in izdelava merilnega protokola</t>
  </si>
  <si>
    <t>SKUPAJ</t>
  </si>
  <si>
    <t xml:space="preserve">2. Instalacijska oprema </t>
  </si>
  <si>
    <t>Dobava, montaža, vezava in označevanje stikalnih in priključnih naprav električne instalacije. OPOMBA: za vsa podometna stikala in vtičnice, montirane v nizu se uporabljajo skupni okviri!</t>
  </si>
  <si>
    <t>podometna vtičnica z zaščito, zaščitnim kontaktom,  komplet z okvirjem in nosilcem</t>
  </si>
  <si>
    <t>TEM
Modul</t>
  </si>
  <si>
    <t>podometna vtičnica z zaščito, zaščitnim kontaktom, pokrovom, IP44,  komplet z okvirjem in nosilcem</t>
  </si>
  <si>
    <t>podometno, navadno stikalo, komplet z okvirjem in nosilcem</t>
  </si>
  <si>
    <t>podometno, serijsko stikalo, komplet z okvirjem in nosilcem</t>
  </si>
  <si>
    <t>podometna, petpolna, CEE vtičnica, 16A, IP44</t>
  </si>
  <si>
    <t>EM</t>
  </si>
  <si>
    <t>3. Razsvetljava</t>
  </si>
  <si>
    <t>Dobava in montaža svetilk vključno s predstikalno napravo, veznim in montažnim priborom, sijalkami ter funkcionalnim preizkusom.</t>
  </si>
  <si>
    <t>nadgradna svetilka v plastičnem ohišju, z zaščitno, opalno kapo, elektronsko predstikalno napravo, senzorjem premikanja (PIR) LED 12W, 1300lm, 4000K, IP 54</t>
  </si>
  <si>
    <t xml:space="preserve">AWEX
EDGE S 12W 4000K mains modewith motion sensor </t>
  </si>
  <si>
    <t>nadgradna, svetilka v poliesterskem ohišju, dim.:1600x92x90mm, IP65, IK03, s prizmatično zaščitno kapo, zapirali iz nerjavečega jekla, LED izvori svetlobe 51,4W, 6400lm, 4000K, kompletno s predstikalno napravo</t>
  </si>
  <si>
    <t>npr: Thorn
AQFPRO L LED6400-840 PC WB HF</t>
  </si>
  <si>
    <t>svetilka v aluminijastem ohišju z nosilcem za stensko montažo, dim.:181x236x48mm, z asimetrično karakteristiko, ULOR=0, LED izvori svetlobe 45W,4500lm, 4000K, 50000h L70 at 25°C, kompletno s predstikalno napravo</t>
  </si>
  <si>
    <t>THORN
LEDFIT S 45W A/S CL1 L840</t>
  </si>
  <si>
    <t>4. Stikalni bloki</t>
  </si>
  <si>
    <t>Dobava, montaža, vezava in označevanje opreme, ki se vgradi v stikalni blok:</t>
  </si>
  <si>
    <t>R-garaža</t>
  </si>
  <si>
    <t>komp</t>
  </si>
  <si>
    <t>pločevinasto, vgradno ohišje električnega razdelilca, komplet z vrati, zapiralom, DIN letvami , možnost vgradnje 3x24-elementov, zbiralkami, prekritji in ostalim drobnim materialom</t>
  </si>
  <si>
    <t>npr SCHRACK</t>
  </si>
  <si>
    <t>tripolno, glavno stikalo, 40A, primerno za montažo na letev stikalnega bloka</t>
  </si>
  <si>
    <t>3+N, prenapetostni odvodnik, razred C</t>
  </si>
  <si>
    <t>instalacijski odklopnik, C6-16A</t>
  </si>
  <si>
    <t>tripolni instalacijski odklopnik, C16A</t>
  </si>
  <si>
    <t>štiripolno, zaščitno stikalo na diferenčni tok 40A,0.03A</t>
  </si>
  <si>
    <t>direktni trifazni podštevec električne energije, primeren za montažo na letev stikalnega bloka</t>
  </si>
  <si>
    <t>vrstne sponke, vezni in ostali drobni material, pregled in preizkus stikalnega bloka</t>
  </si>
  <si>
    <t>5. Strelovodna naprava, ozemljilo</t>
  </si>
  <si>
    <t>Dobava in montaža elementov strelovodne naprave in ozemljila:</t>
  </si>
  <si>
    <t>pocinkan jeklen trak</t>
  </si>
  <si>
    <t>FeZn 25x4mm</t>
  </si>
  <si>
    <t>vodnik iz aluminij-legure, Ø8mm</t>
  </si>
  <si>
    <t>AL-l Ø8mm</t>
  </si>
  <si>
    <t>križna sponka za spajanje ploščatih vodnikov Rf, 58x58mm</t>
  </si>
  <si>
    <t>Hermi
KON 01</t>
  </si>
  <si>
    <t>križna sponka za spajanje ploščatih in okroglih vodnikov Rf, 48x48mm</t>
  </si>
  <si>
    <t>Hermi
KON 03</t>
  </si>
  <si>
    <t>križna sponka za spajanje okroglih vodnikov Rf, 48x48mm</t>
  </si>
  <si>
    <t>Hermi
KON 08</t>
  </si>
  <si>
    <t>nosilec okroglega vodnika, primeren za pritrditev na pločevinasto obrobo</t>
  </si>
  <si>
    <t>Hermi
ZON 03 direkt</t>
  </si>
  <si>
    <t>nadometni merilni spoj</t>
  </si>
  <si>
    <t>Hermi</t>
  </si>
  <si>
    <t>trajni spoj z varjenjem, vijačenjem, oz. kovičenjem in z antikorozijsko zaščito spoja</t>
  </si>
  <si>
    <t>meritve strelovodne naprave in ponikalne upornosti ozemljila, za vsak merilni spoj posebej</t>
  </si>
  <si>
    <t>6. Ostalo</t>
  </si>
  <si>
    <t>samo priklop enofaznega ventilatorja</t>
  </si>
  <si>
    <t>demontaža obstoječega kandelabra h=5m, komplet s svetilko</t>
  </si>
  <si>
    <t>priprava tehnične dokumentacije, sodelovanje na tehničnem pregledu</t>
  </si>
  <si>
    <t>VREDNOST DEL - dobava in montaža materiala po popisu</t>
  </si>
  <si>
    <t xml:space="preserve">Dobava in vgradnja PE peskolova DN 800  (izpustni brez dna), komplet z izkopom, zasipom z gramoznim nasutjem in nabijanjem po plasteh 20 cm do zbitosti 80 Mpa, dobavo in montažo pokrova iz nodularne litine NL 500-7 po standardu ISO 1083 in narejeno v skladu s standardom SIST EN 124 za razred C250 (kvadratne konkavne oblike 600 x 600 mm z antikorozijsko zaščito - bitumen), prostorom za vzvod, s katerim dvignemo rešetko, betonskim prstanom C25/30, priključkom na PVC cevi ter vsemi pomožnimi deli, prenosi in prevozi.  </t>
  </si>
  <si>
    <t>3.2.8</t>
  </si>
  <si>
    <t xml:space="preserve">POPUST </t>
  </si>
  <si>
    <t>SKUPAJ S POPUSTOM BREZ DDV</t>
  </si>
  <si>
    <r>
      <rPr>
        <b/>
        <sz val="11"/>
        <color theme="1"/>
        <rFont val="Calibri"/>
        <family val="2"/>
        <charset val="238"/>
        <scheme val="minor"/>
      </rPr>
      <t xml:space="preserve">Naročnik </t>
    </r>
    <r>
      <rPr>
        <sz val="10"/>
        <rFont val="Arial CE"/>
      </rPr>
      <t>: Mestna občina Murska Sobota</t>
    </r>
  </si>
  <si>
    <t>Kardoševa ulica 2, 9000 Murska Sobota</t>
  </si>
  <si>
    <t>Ponudnik / Vodilni partner ( naziv in naslov ) :</t>
  </si>
  <si>
    <t>Predmet naročila :  Obnova vaškega doma Kupšinci  - Garaže Kupšinci</t>
  </si>
  <si>
    <t>Obnova vaškega doma Kupšinci  - Garaže Kupšinci</t>
  </si>
  <si>
    <t xml:space="preserve">POPIS DEL </t>
  </si>
</sst>
</file>

<file path=xl/styles.xml><?xml version="1.0" encoding="utf-8"?>
<styleSheet xmlns="http://schemas.openxmlformats.org/spreadsheetml/2006/main">
  <numFmts count="20">
    <numFmt numFmtId="7" formatCode="#,##0.00\ &quot;€&quot;;\-#,##0.00\ &quot;€&quot;"/>
    <numFmt numFmtId="44" formatCode="_-* #,##0.00\ &quot;€&quot;_-;\-* #,##0.00\ &quot;€&quot;_-;_-* &quot;-&quot;??\ &quot;€&quot;_-;_-@_-"/>
    <numFmt numFmtId="43" formatCode="_-* #,##0.00\ _€_-;\-* #,##0.00\ _€_-;_-* &quot;-&quot;??\ _€_-;_-@_-"/>
    <numFmt numFmtId="164" formatCode="#,##0.00\ [$€-1]"/>
    <numFmt numFmtId="165" formatCode="_-* #,##0.00\ &quot;SIT&quot;_-;\-* #,##0.00\ &quot;SIT&quot;_-;_-* &quot;-&quot;??\ &quot;SIT&quot;_-;_-@_-"/>
    <numFmt numFmtId="166" formatCode="#,##0.00\ _S_I_T"/>
    <numFmt numFmtId="167" formatCode="_-&quot;€&quot;\ * #,##0.00_-;\-&quot;€&quot;\ * #,##0.00_-;_-&quot;€&quot;\ * &quot;-&quot;??_-;_-@_-"/>
    <numFmt numFmtId="168" formatCode="#,##0.00\ &quot;€&quot;"/>
    <numFmt numFmtId="169" formatCode="[$$-409]#,##0.00;[Red]\-[$$-409]#,##0.00"/>
    <numFmt numFmtId="170" formatCode="[$SIT]\ #,##0.00;[Red][$SIT]\ #,##0.00"/>
    <numFmt numFmtId="171" formatCode="_-* #,##0.00&quot; SIT&quot;_-;\-* #,##0.00&quot; SIT&quot;_-;_-* \-??&quot; SIT&quot;_-;_-@_-"/>
    <numFmt numFmtId="172" formatCode="_-* #,##0.00\ _S_I_T_-;\-* #,##0.00\ _S_I_T_-;_-* &quot;-&quot;??\ _S_I_T_-;_-@_-"/>
    <numFmt numFmtId="173" formatCode="_-* #,##0.00\ _S_I_T_-;\-* #,##0.00\ _S_I_T_-;_-* \-??\ _S_I_T_-;_-@_-"/>
    <numFmt numFmtId="174" formatCode="_-* #,##0.00\ _S_k_-;\-* #,##0.00\ _S_k_-;_-* &quot;-&quot;??\ _S_k_-;_-@_-"/>
    <numFmt numFmtId="175" formatCode="&quot;DM&quot;#,##0.00;[Red]\-&quot;DM&quot;#,##0.00"/>
    <numFmt numFmtId="176" formatCode="_-* #,##0.00\ _k_n_-;\-* #,##0.00\ _k_n_-;_-* &quot;-&quot;??\ _k_n_-;_-@_-"/>
    <numFmt numFmtId="177" formatCode="_(* #,##0.00_);_(* \(#,##0.00\);_(* \-??_);_(@_)"/>
    <numFmt numFmtId="178" formatCode="_-* #,##0.00_-;\-* #,##0.00_-;_-* &quot;-&quot;??_-;_-@_-"/>
    <numFmt numFmtId="179" formatCode="_(* #,##0.00_);_(* \(#,##0.00\);_(* &quot;-&quot;??_);_(@_)"/>
    <numFmt numFmtId="180" formatCode="_-* #,##0.00\ [$€-1]_-;\-* #,##0.00\ [$€-1]_-;_-* &quot;-&quot;??\ [$€-1]_-;_-@_-"/>
  </numFmts>
  <fonts count="191">
    <font>
      <sz val="10"/>
      <name val="Arial CE"/>
    </font>
    <font>
      <sz val="10"/>
      <color theme="1"/>
      <name val="Arial"/>
      <family val="2"/>
      <charset val="238"/>
    </font>
    <font>
      <sz val="10"/>
      <color theme="1"/>
      <name val="Arial"/>
      <family val="2"/>
      <charset val="238"/>
    </font>
    <font>
      <sz val="10"/>
      <color theme="1"/>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font>
    <font>
      <sz val="11"/>
      <name val="Arial CE"/>
      <family val="2"/>
      <charset val="238"/>
    </font>
    <font>
      <b/>
      <sz val="12"/>
      <name val="Arial"/>
      <family val="2"/>
      <charset val="238"/>
    </font>
    <font>
      <b/>
      <sz val="10"/>
      <name val="Arial CE"/>
    </font>
    <font>
      <b/>
      <sz val="11"/>
      <name val="Arial CE"/>
      <charset val="238"/>
    </font>
    <font>
      <b/>
      <sz val="12"/>
      <name val="Arial CE"/>
      <charset val="238"/>
    </font>
    <font>
      <sz val="11"/>
      <color indexed="8"/>
      <name val="Arial CE"/>
      <family val="2"/>
      <charset val="238"/>
    </font>
    <font>
      <sz val="8"/>
      <name val="Arial CE"/>
      <family val="2"/>
      <charset val="238"/>
    </font>
    <font>
      <sz val="8"/>
      <name val="Arial"/>
      <family val="2"/>
      <charset val="238"/>
    </font>
    <font>
      <sz val="8"/>
      <name val="Arial CE"/>
    </font>
    <font>
      <sz val="10"/>
      <name val="Arial CE"/>
      <family val="2"/>
      <charset val="238"/>
    </font>
    <font>
      <b/>
      <sz val="12"/>
      <name val="Arial CE"/>
      <family val="2"/>
      <charset val="238"/>
    </font>
    <font>
      <sz val="10"/>
      <name val="Arial"/>
      <family val="2"/>
      <charset val="238"/>
    </font>
    <font>
      <b/>
      <sz val="10"/>
      <name val="Arial"/>
      <family val="2"/>
      <charset val="238"/>
    </font>
    <font>
      <b/>
      <sz val="14"/>
      <name val="Arial"/>
      <family val="2"/>
    </font>
    <font>
      <sz val="12"/>
      <name val="Arial"/>
      <family val="2"/>
      <charset val="238"/>
    </font>
    <font>
      <b/>
      <sz val="16"/>
      <name val="Arial"/>
      <family val="2"/>
      <charset val="238"/>
    </font>
    <font>
      <sz val="11"/>
      <name val="Arial"/>
      <family val="2"/>
      <charset val="238"/>
    </font>
    <font>
      <b/>
      <sz val="14"/>
      <name val="Arial CE"/>
      <charset val="238"/>
    </font>
    <font>
      <b/>
      <sz val="11"/>
      <name val="Arial"/>
      <family val="2"/>
      <charset val="238"/>
    </font>
    <font>
      <sz val="11"/>
      <color indexed="18"/>
      <name val="Arial CE"/>
      <family val="2"/>
      <charset val="238"/>
    </font>
    <font>
      <sz val="11"/>
      <color indexed="60"/>
      <name val="Arial CE"/>
      <family val="2"/>
      <charset val="238"/>
    </font>
    <font>
      <sz val="11"/>
      <color theme="1"/>
      <name val="Calibri"/>
      <family val="2"/>
      <charset val="238"/>
      <scheme val="minor"/>
    </font>
    <font>
      <sz val="12"/>
      <color rgb="FFFF0000"/>
      <name val="Arial CE"/>
      <family val="2"/>
      <charset val="238"/>
    </font>
    <font>
      <sz val="11"/>
      <color rgb="FFFF0000"/>
      <name val="Arial CE"/>
      <family val="2"/>
      <charset val="238"/>
    </font>
    <font>
      <sz val="10"/>
      <color rgb="FFFF0000"/>
      <name val="Arial CE"/>
      <family val="2"/>
      <charset val="238"/>
    </font>
    <font>
      <b/>
      <sz val="11"/>
      <color rgb="FFFF0000"/>
      <name val="Arial CE"/>
      <family val="2"/>
      <charset val="238"/>
    </font>
    <font>
      <b/>
      <sz val="11"/>
      <color rgb="FFFF0000"/>
      <name val="Arial CE"/>
      <charset val="238"/>
    </font>
    <font>
      <sz val="10"/>
      <name val="Arial CE"/>
      <charset val="238"/>
    </font>
    <font>
      <sz val="11"/>
      <name val="AvantGarde Bk BT"/>
      <family val="2"/>
    </font>
    <font>
      <sz val="11"/>
      <color indexed="8"/>
      <name val="Calibri"/>
      <family val="2"/>
      <charset val="238"/>
    </font>
    <font>
      <sz val="12"/>
      <name val="Courier New"/>
      <family val="3"/>
      <charset val="238"/>
    </font>
    <font>
      <sz val="11"/>
      <color indexed="10"/>
      <name val="Arial"/>
      <family val="2"/>
      <charset val="238"/>
    </font>
    <font>
      <sz val="11"/>
      <color indexed="8"/>
      <name val="Arial"/>
      <family val="2"/>
      <charset val="238"/>
    </font>
    <font>
      <sz val="11"/>
      <color indexed="9"/>
      <name val="Arial"/>
      <family val="2"/>
      <charset val="238"/>
    </font>
    <font>
      <sz val="11"/>
      <color indexed="17"/>
      <name val="Arial"/>
      <family val="2"/>
      <charset val="238"/>
    </font>
    <font>
      <b/>
      <sz val="11"/>
      <color indexed="63"/>
      <name val="Arial"/>
      <family val="2"/>
      <charset val="238"/>
    </font>
    <font>
      <b/>
      <sz val="15"/>
      <color indexed="56"/>
      <name val="Arial"/>
      <family val="2"/>
      <charset val="238"/>
    </font>
    <font>
      <b/>
      <sz val="13"/>
      <color indexed="56"/>
      <name val="Arial"/>
      <family val="2"/>
      <charset val="238"/>
    </font>
    <font>
      <b/>
      <sz val="11"/>
      <color indexed="56"/>
      <name val="Arial"/>
      <family val="2"/>
      <charset val="238"/>
    </font>
    <font>
      <b/>
      <sz val="18"/>
      <color indexed="56"/>
      <name val="Cambria"/>
      <family val="2"/>
      <charset val="238"/>
    </font>
    <font>
      <sz val="11"/>
      <color indexed="60"/>
      <name val="Arial"/>
      <family val="2"/>
      <charset val="238"/>
    </font>
    <font>
      <i/>
      <sz val="11"/>
      <color indexed="23"/>
      <name val="Arial"/>
      <family val="2"/>
      <charset val="238"/>
    </font>
    <font>
      <sz val="11"/>
      <color indexed="52"/>
      <name val="Arial"/>
      <family val="2"/>
      <charset val="238"/>
    </font>
    <font>
      <b/>
      <sz val="11"/>
      <color indexed="9"/>
      <name val="Arial"/>
      <family val="2"/>
      <charset val="238"/>
    </font>
    <font>
      <b/>
      <sz val="11"/>
      <color indexed="52"/>
      <name val="Arial"/>
      <family val="2"/>
      <charset val="238"/>
    </font>
    <font>
      <sz val="11"/>
      <color indexed="20"/>
      <name val="Arial"/>
      <family val="2"/>
      <charset val="238"/>
    </font>
    <font>
      <sz val="11"/>
      <color indexed="62"/>
      <name val="Arial"/>
      <family val="2"/>
      <charset val="238"/>
    </font>
    <font>
      <b/>
      <sz val="11"/>
      <color indexed="8"/>
      <name val="Arial"/>
      <family val="2"/>
      <charset val="238"/>
    </font>
    <font>
      <sz val="8"/>
      <color indexed="8"/>
      <name val="Tahoma"/>
      <family val="2"/>
      <charset val="238"/>
    </font>
    <font>
      <sz val="11"/>
      <color rgb="FFFF0000"/>
      <name val="Calibri"/>
      <family val="2"/>
      <charset val="238"/>
      <scheme val="minor"/>
    </font>
    <font>
      <b/>
      <sz val="12"/>
      <color rgb="FFFF0000"/>
      <name val="Arial CE"/>
      <family val="2"/>
      <charset val="238"/>
    </font>
    <font>
      <b/>
      <sz val="10"/>
      <color rgb="FFFF0000"/>
      <name val="Arial"/>
      <family val="2"/>
      <charset val="238"/>
    </font>
    <font>
      <sz val="10"/>
      <color rgb="FFFF0000"/>
      <name val="Arial"/>
      <family val="2"/>
      <charset val="238"/>
    </font>
    <font>
      <sz val="12"/>
      <color rgb="FFFF0000"/>
      <name val="Arial"/>
      <family val="2"/>
      <charset val="238"/>
    </font>
    <font>
      <sz val="11"/>
      <color rgb="FFFF0000"/>
      <name val="Arial CE"/>
      <charset val="238"/>
    </font>
    <font>
      <sz val="9"/>
      <color rgb="FFFF0000"/>
      <name val="Arial"/>
      <family val="2"/>
      <charset val="238"/>
    </font>
    <font>
      <sz val="10"/>
      <color rgb="FFFF0000"/>
      <name val="Helvetica 45 Light"/>
      <family val="2"/>
    </font>
    <font>
      <sz val="9"/>
      <color rgb="FFFF0000"/>
      <name val="Helvetica 45 Light"/>
      <family val="2"/>
    </font>
    <font>
      <sz val="10"/>
      <color rgb="FFFF0000"/>
      <name val="Calibri"/>
      <family val="2"/>
      <charset val="238"/>
      <scheme val="minor"/>
    </font>
    <font>
      <b/>
      <sz val="11"/>
      <color rgb="FFFF0000"/>
      <name val="Arial"/>
      <family val="2"/>
      <charset val="238"/>
    </font>
    <font>
      <b/>
      <sz val="10"/>
      <color rgb="FFFF0000"/>
      <name val="Arial CE"/>
      <charset val="238"/>
    </font>
    <font>
      <sz val="10"/>
      <color rgb="FFFF0000"/>
      <name val="Arial CE"/>
      <charset val="238"/>
    </font>
    <font>
      <sz val="11"/>
      <color rgb="FFFF0000"/>
      <name val="Arial"/>
      <family val="2"/>
      <charset val="238"/>
    </font>
    <font>
      <b/>
      <sz val="12"/>
      <color rgb="FFFF0000"/>
      <name val="Arial"/>
      <family val="2"/>
      <charset val="238"/>
    </font>
    <font>
      <u/>
      <sz val="10"/>
      <color indexed="12"/>
      <name val="MS Sans Serif"/>
      <family val="2"/>
      <charset val="238"/>
    </font>
    <font>
      <sz val="10"/>
      <name val="MS Sans Serif"/>
      <family val="2"/>
      <charset val="238"/>
    </font>
    <font>
      <sz val="9"/>
      <color rgb="FFFF0000"/>
      <name val="Calibri"/>
      <family val="2"/>
      <charset val="238"/>
      <scheme val="minor"/>
    </font>
    <font>
      <b/>
      <sz val="9"/>
      <color rgb="FFFF0000"/>
      <name val="Arial"/>
      <family val="2"/>
      <charset val="238"/>
    </font>
    <font>
      <b/>
      <sz val="10"/>
      <color rgb="FFFF0000"/>
      <name val="Arial CE"/>
      <family val="2"/>
      <charset val="238"/>
    </font>
    <font>
      <sz val="10"/>
      <name val="Helvetica 45 Light"/>
      <family val="2"/>
    </font>
    <font>
      <vertAlign val="superscript"/>
      <sz val="10"/>
      <name val="Arial CE"/>
      <family val="2"/>
      <charset val="238"/>
    </font>
    <font>
      <vertAlign val="superscript"/>
      <sz val="10"/>
      <name val="Arial CE"/>
      <charset val="238"/>
    </font>
    <font>
      <b/>
      <sz val="9"/>
      <name val="Arial"/>
      <family val="2"/>
      <charset val="238"/>
    </font>
    <font>
      <sz val="12"/>
      <name val="Arial CE"/>
      <family val="2"/>
      <charset val="238"/>
    </font>
    <font>
      <b/>
      <sz val="10"/>
      <name val="Arial CE"/>
      <charset val="238"/>
    </font>
    <font>
      <vertAlign val="superscript"/>
      <sz val="10"/>
      <name val="Arial"/>
      <family val="2"/>
      <charset val="238"/>
    </font>
    <font>
      <b/>
      <sz val="11"/>
      <name val="Arial CE"/>
      <family val="2"/>
      <charset val="238"/>
    </font>
    <font>
      <b/>
      <sz val="10"/>
      <name val="Arial CE"/>
      <family val="2"/>
      <charset val="238"/>
    </font>
    <font>
      <sz val="10"/>
      <name val="Calibri"/>
      <family val="2"/>
      <charset val="238"/>
      <scheme val="minor"/>
    </font>
    <font>
      <sz val="9"/>
      <name val="Arial"/>
      <family val="2"/>
      <charset val="238"/>
    </font>
    <font>
      <b/>
      <sz val="14"/>
      <name val="Arial CE"/>
      <family val="2"/>
      <charset val="238"/>
    </font>
    <font>
      <sz val="14"/>
      <name val="Arial CE"/>
      <family val="2"/>
      <charset val="238"/>
    </font>
    <font>
      <sz val="10"/>
      <color theme="1"/>
      <name val="Arial"/>
      <family val="2"/>
      <charset val="238"/>
    </font>
    <font>
      <sz val="10"/>
      <color indexed="8"/>
      <name val="Arial"/>
      <family val="2"/>
      <charset val="238"/>
    </font>
    <font>
      <sz val="24"/>
      <color rgb="FFFF0000"/>
      <name val="Arial"/>
      <family val="2"/>
      <charset val="238"/>
    </font>
    <font>
      <sz val="10"/>
      <name val="Helv"/>
      <charset val="204"/>
    </font>
    <font>
      <sz val="7"/>
      <name val="Arial Narrow"/>
      <family val="2"/>
      <charset val="238"/>
    </font>
    <font>
      <sz val="11"/>
      <color indexed="9"/>
      <name val="Calibri"/>
      <family val="2"/>
      <charset val="238"/>
    </font>
    <font>
      <sz val="10"/>
      <color indexed="22"/>
      <name val="Arial"/>
      <family val="2"/>
      <charset val="238"/>
    </font>
    <font>
      <sz val="11"/>
      <color indexed="17"/>
      <name val="Calibri"/>
      <family val="2"/>
      <charset val="238"/>
    </font>
    <font>
      <u/>
      <sz val="11"/>
      <color indexed="12"/>
      <name val="Calibri"/>
      <family val="2"/>
      <charset val="238"/>
    </font>
    <font>
      <u/>
      <sz val="10"/>
      <color theme="10"/>
      <name val="Arial CE"/>
      <charset val="238"/>
    </font>
    <font>
      <b/>
      <sz val="11"/>
      <color indexed="63"/>
      <name val="Calibri"/>
      <family val="2"/>
      <charset val="238"/>
    </font>
    <font>
      <b/>
      <sz val="15"/>
      <color indexed="56"/>
      <name val="Calibri"/>
      <family val="2"/>
      <charset val="238"/>
    </font>
    <font>
      <b/>
      <sz val="15"/>
      <color indexed="62"/>
      <name val="Calibri"/>
      <family val="2"/>
      <charset val="238"/>
    </font>
    <font>
      <b/>
      <sz val="13"/>
      <color indexed="56"/>
      <name val="Calibri"/>
      <family val="2"/>
      <charset val="238"/>
    </font>
    <font>
      <b/>
      <sz val="13"/>
      <color indexed="62"/>
      <name val="Calibri"/>
      <family val="2"/>
      <charset val="238"/>
    </font>
    <font>
      <b/>
      <sz val="11"/>
      <color indexed="56"/>
      <name val="Calibri"/>
      <family val="2"/>
      <charset val="238"/>
    </font>
    <font>
      <b/>
      <sz val="11"/>
      <color indexed="62"/>
      <name val="Calibri"/>
      <family val="2"/>
      <charset val="238"/>
    </font>
    <font>
      <b/>
      <sz val="18"/>
      <color indexed="62"/>
      <name val="Cambria"/>
      <family val="2"/>
      <charset val="238"/>
    </font>
    <font>
      <sz val="11"/>
      <name val="Calibri"/>
      <family val="2"/>
      <charset val="238"/>
    </font>
    <font>
      <sz val="10"/>
      <name val="Times New Roman CE"/>
      <charset val="238"/>
    </font>
    <font>
      <sz val="12"/>
      <name val="Times New Roman"/>
      <family val="1"/>
      <charset val="238"/>
    </font>
    <font>
      <sz val="10"/>
      <name val="Times New Roman"/>
      <family val="1"/>
      <charset val="238"/>
    </font>
    <font>
      <sz val="10"/>
      <name val="Century Gothic"/>
      <family val="2"/>
      <charset val="238"/>
    </font>
    <font>
      <sz val="11"/>
      <color indexed="60"/>
      <name val="Calibri"/>
      <family val="2"/>
      <charset val="238"/>
    </font>
    <font>
      <sz val="11"/>
      <color indexed="19"/>
      <name val="Calibri"/>
      <family val="2"/>
      <charset val="238"/>
    </font>
    <font>
      <sz val="11"/>
      <color indexed="52"/>
      <name val="Calibri"/>
      <family val="2"/>
      <charset val="238"/>
    </font>
    <font>
      <sz val="11"/>
      <color indexed="10"/>
      <name val="Calibri"/>
      <family val="2"/>
      <charset val="238"/>
    </font>
    <font>
      <b/>
      <sz val="11"/>
      <color indexed="9"/>
      <name val="Calibri"/>
      <family val="2"/>
      <charset val="238"/>
    </font>
    <font>
      <b/>
      <sz val="11"/>
      <color indexed="52"/>
      <name val="Calibri"/>
      <family val="2"/>
      <charset val="238"/>
    </font>
    <font>
      <b/>
      <sz val="11"/>
      <color indexed="10"/>
      <name val="Calibri"/>
      <family val="2"/>
      <charset val="238"/>
    </font>
    <font>
      <sz val="11"/>
      <color indexed="20"/>
      <name val="Calibri"/>
      <family val="2"/>
      <charset val="238"/>
    </font>
    <font>
      <sz val="10"/>
      <name val="MS Sans"/>
    </font>
    <font>
      <sz val="11"/>
      <color indexed="62"/>
      <name val="Calibri"/>
      <family val="2"/>
      <charset val="238"/>
    </font>
    <font>
      <b/>
      <sz val="11"/>
      <color indexed="8"/>
      <name val="Calibri"/>
      <family val="2"/>
      <charset val="238"/>
    </font>
    <font>
      <sz val="10"/>
      <name val="Helv"/>
    </font>
    <font>
      <sz val="8"/>
      <color rgb="FFFF0000"/>
      <name val="Arial"/>
      <family val="2"/>
      <charset val="238"/>
    </font>
    <font>
      <sz val="11"/>
      <name val="Times New Roman"/>
      <family val="1"/>
      <charset val="238"/>
    </font>
    <font>
      <sz val="10"/>
      <name val="Arial CE"/>
      <family val="2"/>
      <charset val="1"/>
    </font>
    <font>
      <sz val="11"/>
      <color theme="0"/>
      <name val="Calibri"/>
      <family val="2"/>
      <charset val="238"/>
      <scheme val="minor"/>
    </font>
    <font>
      <sz val="10"/>
      <color indexed="9"/>
      <name val="Arial"/>
      <family val="2"/>
      <charset val="238"/>
    </font>
    <font>
      <sz val="11"/>
      <color indexed="22"/>
      <name val="Calibri"/>
      <family val="2"/>
      <charset val="238"/>
    </font>
    <font>
      <sz val="10"/>
      <color indexed="20"/>
      <name val="Arial"/>
      <family val="2"/>
      <charset val="238"/>
    </font>
    <font>
      <b/>
      <sz val="10"/>
      <color indexed="52"/>
      <name val="Arial"/>
      <family val="2"/>
      <charset val="238"/>
    </font>
    <font>
      <b/>
      <sz val="10"/>
      <color indexed="9"/>
      <name val="Arial"/>
      <family val="2"/>
      <charset val="238"/>
    </font>
    <font>
      <b/>
      <sz val="11"/>
      <color indexed="22"/>
      <name val="Calibri"/>
      <family val="2"/>
      <charset val="238"/>
    </font>
    <font>
      <sz val="11"/>
      <name val="Garamond"/>
      <family val="1"/>
      <charset val="238"/>
    </font>
    <font>
      <sz val="9"/>
      <name val="Courier New CE"/>
      <charset val="238"/>
    </font>
    <font>
      <sz val="12"/>
      <color indexed="10"/>
      <name val="Times New Roman"/>
      <family val="1"/>
      <charset val="238"/>
    </font>
    <font>
      <sz val="10"/>
      <color theme="1"/>
      <name val="Calibri"/>
      <family val="2"/>
      <charset val="238"/>
    </font>
    <font>
      <sz val="10"/>
      <color indexed="17"/>
      <name val="Arial"/>
      <family val="2"/>
      <charset val="238"/>
    </font>
    <font>
      <i/>
      <sz val="8"/>
      <name val="Switzerland"/>
      <charset val="238"/>
    </font>
    <font>
      <sz val="9"/>
      <name val="Courier New CE"/>
      <family val="3"/>
      <charset val="238"/>
    </font>
    <font>
      <i/>
      <sz val="10"/>
      <color indexed="23"/>
      <name val="Arial"/>
      <family val="2"/>
      <charset val="238"/>
    </font>
    <font>
      <i/>
      <sz val="11"/>
      <color indexed="23"/>
      <name val="Calibri"/>
      <family val="2"/>
      <charset val="238"/>
    </font>
    <font>
      <u/>
      <sz val="10"/>
      <color indexed="12"/>
      <name val="Arial CE"/>
      <charset val="238"/>
    </font>
    <font>
      <u/>
      <sz val="10"/>
      <color indexed="12"/>
      <name val="Trebuchet MS"/>
      <family val="2"/>
    </font>
    <font>
      <sz val="10"/>
      <color indexed="62"/>
      <name val="Arial"/>
      <family val="2"/>
      <charset val="238"/>
    </font>
    <font>
      <b/>
      <sz val="10"/>
      <color indexed="63"/>
      <name val="Arial"/>
      <family val="2"/>
      <charset val="238"/>
    </font>
    <font>
      <sz val="10"/>
      <name val="Times New Roman CE"/>
      <family val="1"/>
      <charset val="238"/>
    </font>
    <font>
      <sz val="12"/>
      <name val="Times New Roman CE"/>
      <family val="1"/>
      <charset val="238"/>
    </font>
    <font>
      <sz val="9"/>
      <name val="Courier New"/>
      <family val="3"/>
      <charset val="238"/>
    </font>
    <font>
      <sz val="10"/>
      <color indexed="52"/>
      <name val="Arial"/>
      <family val="2"/>
      <charset val="238"/>
    </font>
    <font>
      <b/>
      <sz val="10"/>
      <name val="Courier New CE"/>
      <family val="3"/>
      <charset val="238"/>
    </font>
    <font>
      <sz val="11"/>
      <color theme="1"/>
      <name val="Arial"/>
      <family val="2"/>
      <charset val="238"/>
    </font>
    <font>
      <sz val="11"/>
      <color theme="1"/>
      <name val="Calibri"/>
      <family val="2"/>
      <scheme val="minor"/>
    </font>
    <font>
      <sz val="10"/>
      <color indexed="8"/>
      <name val="MS Sans Serif"/>
      <family val="2"/>
      <charset val="238"/>
    </font>
    <font>
      <sz val="10"/>
      <name val="Arial"/>
      <family val="2"/>
    </font>
    <font>
      <sz val="10"/>
      <color indexed="9"/>
      <name val=".CourSL"/>
      <charset val="238"/>
    </font>
    <font>
      <sz val="10"/>
      <name val="SL Dutch"/>
      <charset val="238"/>
    </font>
    <font>
      <sz val="10"/>
      <color indexed="60"/>
      <name val="Arial"/>
      <family val="2"/>
      <charset val="238"/>
    </font>
    <font>
      <sz val="10"/>
      <color indexed="8"/>
      <name val="MS Sans Serif"/>
      <family val="2"/>
    </font>
    <font>
      <sz val="10"/>
      <color indexed="10"/>
      <name val="Arial"/>
      <family val="2"/>
      <charset val="238"/>
    </font>
    <font>
      <sz val="5"/>
      <name val="Courier New CE"/>
      <family val="3"/>
      <charset val="238"/>
    </font>
    <font>
      <b/>
      <sz val="10"/>
      <color indexed="8"/>
      <name val="Arial"/>
      <family val="2"/>
      <charset val="238"/>
    </font>
    <font>
      <sz val="11"/>
      <name val="Times New Roman CE"/>
      <charset val="238"/>
    </font>
    <font>
      <sz val="11"/>
      <name val="Arial Narrow CE"/>
      <charset val="238"/>
    </font>
    <font>
      <sz val="11"/>
      <color indexed="8"/>
      <name val="Calibri"/>
      <family val="2"/>
    </font>
    <font>
      <sz val="9"/>
      <name val="Helvetica 45 Light"/>
      <family val="2"/>
    </font>
    <font>
      <sz val="11"/>
      <name val="Arial CE"/>
      <charset val="238"/>
    </font>
    <font>
      <b/>
      <sz val="9"/>
      <name val="Arial CE"/>
      <charset val="238"/>
    </font>
    <font>
      <b/>
      <sz val="9"/>
      <name val="Arial CE"/>
      <family val="2"/>
      <charset val="238"/>
    </font>
    <font>
      <sz val="10"/>
      <color theme="1"/>
      <name val="Arial CE"/>
      <charset val="238"/>
    </font>
    <font>
      <sz val="10"/>
      <color theme="1"/>
      <name val="Arial CE"/>
      <family val="2"/>
      <charset val="238"/>
    </font>
    <font>
      <vertAlign val="superscript"/>
      <sz val="10"/>
      <color theme="1"/>
      <name val="Arial CE"/>
      <family val="2"/>
      <charset val="238"/>
    </font>
    <font>
      <sz val="9"/>
      <color theme="1"/>
      <name val="Arial"/>
      <family val="2"/>
      <charset val="238"/>
    </font>
    <font>
      <b/>
      <sz val="11"/>
      <color theme="1"/>
      <name val="Arial"/>
      <family val="2"/>
      <charset val="238"/>
    </font>
    <font>
      <sz val="24"/>
      <name val="Helvetica 45 Light"/>
      <family val="2"/>
    </font>
    <font>
      <sz val="12"/>
      <name val="Arial CE"/>
      <charset val="238"/>
    </font>
    <font>
      <sz val="10"/>
      <name val="Century Gothic CE"/>
      <family val="2"/>
      <charset val="238"/>
    </font>
    <font>
      <sz val="10"/>
      <name val="Arial Narrow"/>
      <family val="2"/>
      <charset val="238"/>
    </font>
    <font>
      <b/>
      <sz val="10"/>
      <name val="Arial Narrow"/>
      <family val="2"/>
      <charset val="238"/>
    </font>
    <font>
      <vertAlign val="superscript"/>
      <sz val="10"/>
      <name val="Arial Narrow"/>
      <family val="2"/>
      <charset val="238"/>
    </font>
    <font>
      <b/>
      <sz val="11"/>
      <color theme="1"/>
      <name val="Calibri"/>
      <family val="2"/>
      <charset val="238"/>
      <scheme val="minor"/>
    </font>
  </fonts>
  <fills count="60">
    <fill>
      <patternFill patternType="none"/>
    </fill>
    <fill>
      <patternFill patternType="gray125"/>
    </fill>
    <fill>
      <patternFill patternType="solid">
        <fgColor theme="9" tint="0.59999389629810485"/>
        <bgColor indexed="65"/>
      </patternFill>
    </fill>
    <fill>
      <patternFill patternType="solid">
        <fgColor rgb="FF85FF8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43"/>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9"/>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51"/>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8"/>
        <bgColor indexed="32"/>
      </patternFill>
    </fill>
    <fill>
      <patternFill patternType="solid">
        <fgColor indexed="9"/>
        <bgColor indexed="27"/>
      </patternFill>
    </fill>
    <fill>
      <patternFill patternType="solid">
        <fgColor indexed="22"/>
        <bgColor indexed="31"/>
      </patternFill>
    </fill>
    <fill>
      <patternFill patternType="solid">
        <fgColor indexed="43"/>
        <bgColor indexed="26"/>
      </patternFill>
    </fill>
    <fill>
      <patternFill patternType="solid">
        <fgColor indexed="26"/>
        <bgColor indexed="9"/>
      </patternFill>
    </fill>
    <fill>
      <patternFill patternType="solid">
        <fgColor indexed="62"/>
        <bgColor indexed="56"/>
      </patternFill>
    </fill>
    <fill>
      <patternFill patternType="solid">
        <fgColor indexed="56"/>
      </patternFill>
    </fill>
    <fill>
      <patternFill patternType="solid">
        <fgColor indexed="10"/>
        <bgColor indexed="60"/>
      </patternFill>
    </fill>
    <fill>
      <patternFill patternType="solid">
        <fgColor indexed="57"/>
        <bgColor indexed="21"/>
      </patternFill>
    </fill>
    <fill>
      <patternFill patternType="solid">
        <fgColor indexed="54"/>
      </patternFill>
    </fill>
    <fill>
      <patternFill patternType="solid">
        <fgColor indexed="53"/>
        <bgColor indexed="52"/>
      </patternFill>
    </fill>
    <fill>
      <patternFill patternType="solid">
        <fgColor indexed="55"/>
        <bgColor indexed="23"/>
      </patternFill>
    </fill>
    <fill>
      <patternFill patternType="solid">
        <fgColor indexed="54"/>
        <bgColor indexed="23"/>
      </patternFill>
    </fill>
    <fill>
      <patternFill patternType="solid">
        <fgColor indexed="9"/>
        <bgColor indexed="26"/>
      </patternFill>
    </fill>
    <fill>
      <patternFill patternType="solid">
        <fgColor indexed="51"/>
        <bgColor indexed="64"/>
      </patternFill>
    </fill>
    <fill>
      <patternFill patternType="solid">
        <fgColor indexed="44"/>
        <bgColor indexed="64"/>
      </patternFill>
    </fill>
  </fills>
  <borders count="105">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double">
        <color indexed="64"/>
      </bottom>
      <diagonal/>
    </border>
    <border>
      <left/>
      <right/>
      <top style="double">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double">
        <color indexed="64"/>
      </top>
      <bottom style="double">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bottom style="hair">
        <color indexed="18"/>
      </bottom>
      <diagonal/>
    </border>
    <border>
      <left style="hair">
        <color indexed="18"/>
      </left>
      <right/>
      <top/>
      <bottom style="hair">
        <color indexed="18"/>
      </bottom>
      <diagonal/>
    </border>
    <border>
      <left/>
      <right style="hair">
        <color indexed="18"/>
      </right>
      <top/>
      <bottom style="hair">
        <color indexed="18"/>
      </bottom>
      <diagonal/>
    </border>
    <border>
      <left style="hair">
        <color indexed="18"/>
      </left>
      <right/>
      <top/>
      <bottom/>
      <diagonal/>
    </border>
    <border>
      <left/>
      <right style="hair">
        <color indexed="18"/>
      </right>
      <top/>
      <bottom/>
      <diagonal/>
    </border>
    <border>
      <left/>
      <right/>
      <top style="hair">
        <color indexed="18"/>
      </top>
      <bottom/>
      <diagonal/>
    </border>
    <border>
      <left style="hair">
        <color indexed="18"/>
      </left>
      <right/>
      <top style="hair">
        <color indexed="18"/>
      </top>
      <bottom/>
      <diagonal/>
    </border>
    <border>
      <left/>
      <right style="hair">
        <color indexed="18"/>
      </right>
      <top style="hair">
        <color indexed="18"/>
      </top>
      <bottom/>
      <diagonal/>
    </border>
    <border>
      <left style="hair">
        <color indexed="18"/>
      </left>
      <right style="hair">
        <color indexed="18"/>
      </right>
      <top style="hair">
        <color indexed="18"/>
      </top>
      <bottom style="hair">
        <color indexed="18"/>
      </bottom>
      <diagonal/>
    </border>
    <border>
      <left style="hair">
        <color indexed="8"/>
      </left>
      <right style="hair">
        <color indexed="8"/>
      </right>
      <top style="hair">
        <color indexed="8"/>
      </top>
      <bottom style="hair">
        <color indexed="8"/>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right/>
      <top style="thin">
        <color indexed="56"/>
      </top>
      <bottom style="double">
        <color indexed="56"/>
      </bottom>
      <diagonal/>
    </border>
    <border>
      <left style="thin">
        <color indexed="64"/>
      </left>
      <right/>
      <top style="thin">
        <color indexed="64"/>
      </top>
      <bottom style="thin">
        <color indexed="64"/>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medium">
        <color indexed="64"/>
      </left>
      <right style="dotted">
        <color indexed="64"/>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right style="medium">
        <color indexed="64"/>
      </right>
      <top/>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style="medium">
        <color indexed="64"/>
      </top>
      <bottom/>
      <diagonal/>
    </border>
    <border>
      <left/>
      <right style="dotted">
        <color indexed="64"/>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medium">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bottom style="dotted">
        <color indexed="64"/>
      </bottom>
      <diagonal/>
    </border>
    <border>
      <left style="dotted">
        <color indexed="64"/>
      </left>
      <right style="dotted">
        <color indexed="64"/>
      </right>
      <top style="dotted">
        <color indexed="64"/>
      </top>
      <bottom/>
      <diagonal/>
    </border>
    <border>
      <left style="dotted">
        <color indexed="64"/>
      </left>
      <right style="medium">
        <color indexed="64"/>
      </right>
      <top style="dotted">
        <color indexed="64"/>
      </top>
      <bottom/>
      <diagonal/>
    </border>
    <border>
      <left/>
      <right style="dotted">
        <color indexed="64"/>
      </right>
      <top style="dotted">
        <color indexed="64"/>
      </top>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tted">
        <color indexed="64"/>
      </right>
      <top style="medium">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medium">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148">
    <xf numFmtId="0" fontId="0" fillId="0" borderId="0"/>
    <xf numFmtId="0" fontId="37" fillId="0" borderId="0"/>
    <xf numFmtId="0" fontId="27" fillId="0" borderId="0"/>
    <xf numFmtId="0" fontId="15" fillId="0" borderId="0"/>
    <xf numFmtId="0" fontId="15" fillId="0" borderId="0"/>
    <xf numFmtId="0" fontId="27" fillId="0" borderId="0"/>
    <xf numFmtId="0" fontId="43" fillId="0" borderId="0"/>
    <xf numFmtId="0" fontId="14" fillId="0" borderId="0"/>
    <xf numFmtId="0" fontId="13" fillId="0" borderId="0"/>
    <xf numFmtId="0" fontId="13" fillId="0" borderId="0"/>
    <xf numFmtId="0" fontId="12" fillId="0" borderId="0"/>
    <xf numFmtId="165" fontId="12" fillId="0" borderId="0" applyFont="0" applyFill="0" applyBorder="0" applyAlignment="0" applyProtection="0"/>
    <xf numFmtId="166" fontId="27" fillId="0" borderId="0" applyFont="0" applyFill="0" applyBorder="0" applyAlignment="0" applyProtection="0"/>
    <xf numFmtId="0" fontId="27" fillId="0" borderId="0"/>
    <xf numFmtId="0" fontId="12" fillId="0" borderId="0"/>
    <xf numFmtId="0" fontId="27" fillId="0" borderId="0"/>
    <xf numFmtId="0" fontId="27" fillId="0" borderId="0"/>
    <xf numFmtId="0" fontId="43" fillId="0" borderId="0"/>
    <xf numFmtId="0" fontId="12" fillId="0" borderId="0"/>
    <xf numFmtId="0" fontId="44" fillId="3" borderId="0" applyAlignment="0">
      <alignment horizontal="justify" vertical="top" wrapText="1"/>
    </xf>
    <xf numFmtId="0" fontId="12" fillId="2" borderId="0" applyNumberFormat="0" applyBorder="0" applyAlignment="0" applyProtection="0"/>
    <xf numFmtId="0" fontId="15" fillId="0" borderId="0"/>
    <xf numFmtId="0" fontId="12" fillId="0" borderId="0"/>
    <xf numFmtId="0" fontId="12" fillId="0" borderId="0"/>
    <xf numFmtId="0" fontId="12" fillId="0" borderId="0"/>
    <xf numFmtId="165" fontId="12" fillId="0" borderId="0" applyFont="0" applyFill="0" applyBorder="0" applyAlignment="0" applyProtection="0"/>
    <xf numFmtId="165" fontId="15" fillId="0" borderId="0" applyFont="0" applyFill="0" applyBorder="0" applyAlignment="0" applyProtection="0"/>
    <xf numFmtId="0" fontId="45" fillId="0" borderId="0"/>
    <xf numFmtId="0" fontId="46" fillId="0" borderId="0"/>
    <xf numFmtId="0" fontId="44" fillId="3" borderId="0" applyAlignment="0">
      <alignment horizontal="justify" vertical="top" wrapText="1"/>
    </xf>
    <xf numFmtId="0" fontId="48" fillId="4" borderId="0" applyNumberFormat="0" applyBorder="0" applyAlignment="0" applyProtection="0"/>
    <xf numFmtId="0" fontId="48" fillId="5" borderId="0" applyNumberFormat="0" applyBorder="0" applyAlignment="0" applyProtection="0"/>
    <xf numFmtId="0" fontId="48" fillId="6" borderId="0" applyNumberFormat="0" applyBorder="0" applyAlignment="0" applyProtection="0"/>
    <xf numFmtId="0" fontId="48" fillId="7" borderId="0" applyNumberFormat="0" applyBorder="0" applyAlignment="0" applyProtection="0"/>
    <xf numFmtId="0" fontId="48" fillId="8"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7" borderId="0" applyNumberFormat="0" applyBorder="0" applyAlignment="0" applyProtection="0"/>
    <xf numFmtId="0" fontId="48" fillId="10" borderId="0" applyNumberFormat="0" applyBorder="0" applyAlignment="0" applyProtection="0"/>
    <xf numFmtId="0" fontId="49" fillId="13"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43" fontId="45" fillId="0" borderId="0" applyFont="0" applyFill="0" applyBorder="0" applyAlignment="0" applyProtection="0"/>
    <xf numFmtId="0" fontId="50" fillId="6" borderId="0" applyNumberFormat="0" applyBorder="0" applyAlignment="0" applyProtection="0"/>
    <xf numFmtId="0" fontId="51" fillId="17" borderId="11" applyNumberFormat="0" applyAlignment="0" applyProtection="0"/>
    <xf numFmtId="0" fontId="52" fillId="0" borderId="12" applyNumberFormat="0" applyFill="0" applyAlignment="0" applyProtection="0"/>
    <xf numFmtId="0" fontId="53" fillId="0" borderId="13" applyNumberFormat="0" applyFill="0" applyAlignment="0" applyProtection="0"/>
    <xf numFmtId="0" fontId="54" fillId="0" borderId="14" applyNumberFormat="0" applyFill="0" applyAlignment="0" applyProtection="0"/>
    <xf numFmtId="0" fontId="54" fillId="0" borderId="0" applyNumberFormat="0" applyFill="0" applyBorder="0" applyAlignment="0" applyProtection="0"/>
    <xf numFmtId="0" fontId="55" fillId="0" borderId="0" applyNumberFormat="0" applyFill="0" applyBorder="0" applyAlignment="0" applyProtection="0"/>
    <xf numFmtId="0" fontId="15" fillId="0" borderId="0"/>
    <xf numFmtId="0" fontId="56" fillId="18" borderId="0" applyNumberFormat="0" applyBorder="0" applyAlignment="0" applyProtection="0"/>
    <xf numFmtId="9" fontId="27" fillId="0" borderId="0" applyFont="0" applyFill="0" applyBorder="0" applyAlignment="0" applyProtection="0"/>
    <xf numFmtId="0" fontId="27" fillId="19" borderId="15" applyNumberFormat="0" applyFont="0" applyAlignment="0" applyProtection="0"/>
    <xf numFmtId="0" fontId="47" fillId="0" borderId="0" applyNumberFormat="0" applyFill="0" applyBorder="0" applyAlignment="0" applyProtection="0"/>
    <xf numFmtId="0" fontId="57" fillId="0" borderId="0" applyNumberFormat="0" applyFill="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23" borderId="0" applyNumberFormat="0" applyBorder="0" applyAlignment="0" applyProtection="0"/>
    <xf numFmtId="0" fontId="58" fillId="0" borderId="16" applyNumberFormat="0" applyFill="0" applyAlignment="0" applyProtection="0"/>
    <xf numFmtId="0" fontId="59" fillId="24" borderId="17" applyNumberFormat="0" applyAlignment="0" applyProtection="0"/>
    <xf numFmtId="0" fontId="60" fillId="17" borderId="18" applyNumberFormat="0" applyAlignment="0" applyProtection="0"/>
    <xf numFmtId="0" fontId="61" fillId="5" borderId="0" applyNumberFormat="0" applyBorder="0" applyAlignment="0" applyProtection="0"/>
    <xf numFmtId="0" fontId="62" fillId="9" borderId="18" applyNumberFormat="0" applyAlignment="0" applyProtection="0"/>
    <xf numFmtId="0" fontId="63" fillId="0" borderId="19" applyNumberFormat="0" applyFill="0" applyAlignment="0" applyProtection="0"/>
    <xf numFmtId="0" fontId="26" fillId="0" borderId="0">
      <alignment horizontal="left" vertical="top" wrapText="1" readingOrder="1"/>
    </xf>
    <xf numFmtId="0" fontId="27" fillId="0" borderId="0"/>
    <xf numFmtId="0" fontId="25" fillId="0" borderId="0"/>
    <xf numFmtId="0" fontId="64" fillId="25" borderId="0">
      <alignment horizontal="right" vertical="top"/>
    </xf>
    <xf numFmtId="0" fontId="64" fillId="25" borderId="0">
      <alignment horizontal="left" vertical="top"/>
    </xf>
    <xf numFmtId="0" fontId="11" fillId="0" borderId="0"/>
    <xf numFmtId="0" fontId="11" fillId="0" borderId="0"/>
    <xf numFmtId="0" fontId="10" fillId="0" borderId="0"/>
    <xf numFmtId="0" fontId="10" fillId="0" borderId="0"/>
    <xf numFmtId="0" fontId="15" fillId="0" borderId="0"/>
    <xf numFmtId="165" fontId="1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65" fontId="9" fillId="0" borderId="0" applyFont="0" applyFill="0" applyBorder="0" applyAlignment="0" applyProtection="0"/>
    <xf numFmtId="0" fontId="9" fillId="0" borderId="0"/>
    <xf numFmtId="0" fontId="9" fillId="0" borderId="0"/>
    <xf numFmtId="0" fontId="9" fillId="2" borderId="0" applyNumberFormat="0" applyBorder="0" applyAlignment="0" applyProtection="0"/>
    <xf numFmtId="0" fontId="9" fillId="0" borderId="0"/>
    <xf numFmtId="0" fontId="9" fillId="0" borderId="0"/>
    <xf numFmtId="0" fontId="9" fillId="0" borderId="0"/>
    <xf numFmtId="165" fontId="9" fillId="0" borderId="0" applyFont="0" applyFill="0" applyBorder="0" applyAlignment="0" applyProtection="0"/>
    <xf numFmtId="0" fontId="9" fillId="0" borderId="0"/>
    <xf numFmtId="0" fontId="9" fillId="0" borderId="0"/>
    <xf numFmtId="0" fontId="9" fillId="0" borderId="0"/>
    <xf numFmtId="0" fontId="9" fillId="0" borderId="0"/>
    <xf numFmtId="165" fontId="9" fillId="0" borderId="0" applyFont="0" applyFill="0" applyBorder="0" applyAlignment="0" applyProtection="0"/>
    <xf numFmtId="0" fontId="45" fillId="0" borderId="0"/>
    <xf numFmtId="0" fontId="27" fillId="0" borderId="0"/>
    <xf numFmtId="0" fontId="8" fillId="0" borderId="0"/>
    <xf numFmtId="0" fontId="43" fillId="0" borderId="0"/>
    <xf numFmtId="0" fontId="80" fillId="0" borderId="0" applyNumberFormat="0" applyFill="0" applyBorder="0" applyAlignment="0" applyProtection="0"/>
    <xf numFmtId="0" fontId="81" fillId="0" borderId="0"/>
    <xf numFmtId="0" fontId="7" fillId="0" borderId="0"/>
    <xf numFmtId="0" fontId="7" fillId="0" borderId="0"/>
    <xf numFmtId="0" fontId="7" fillId="0" borderId="0"/>
    <xf numFmtId="0" fontId="101" fillId="0" borderId="0"/>
    <xf numFmtId="0" fontId="101" fillId="0" borderId="0"/>
    <xf numFmtId="0" fontId="102" fillId="0" borderId="0" applyNumberFormat="0">
      <alignment horizontal="left" vertical="center"/>
    </xf>
    <xf numFmtId="0" fontId="45" fillId="4" borderId="0" applyNumberFormat="0" applyBorder="0" applyAlignment="0" applyProtection="0"/>
    <xf numFmtId="0" fontId="45" fillId="29" borderId="0" applyNumberFormat="0" applyBorder="0" applyAlignment="0" applyProtection="0"/>
    <xf numFmtId="0" fontId="45" fillId="4"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29"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10" borderId="0" applyNumberFormat="0" applyBorder="0" applyAlignment="0" applyProtection="0"/>
    <xf numFmtId="0" fontId="45" fillId="5" borderId="0" applyNumberFormat="0" applyBorder="0" applyAlignment="0" applyProtection="0"/>
    <xf numFmtId="0" fontId="45" fillId="30" borderId="0" applyNumberFormat="0" applyBorder="0" applyAlignment="0" applyProtection="0"/>
    <xf numFmtId="0" fontId="45" fillId="5"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5" fillId="30"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45" fillId="11" borderId="0" applyNumberFormat="0" applyBorder="0" applyAlignment="0" applyProtection="0"/>
    <xf numFmtId="0" fontId="45" fillId="6" borderId="0" applyNumberFormat="0" applyBorder="0" applyAlignment="0" applyProtection="0"/>
    <xf numFmtId="0" fontId="45" fillId="31" borderId="0" applyNumberFormat="0" applyBorder="0" applyAlignment="0" applyProtection="0"/>
    <xf numFmtId="0" fontId="45" fillId="6"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31" borderId="0" applyNumberFormat="0" applyBorder="0" applyAlignment="0" applyProtection="0"/>
    <xf numFmtId="0" fontId="45" fillId="6" borderId="0" applyNumberFormat="0" applyBorder="0" applyAlignment="0" applyProtection="0"/>
    <xf numFmtId="0" fontId="45" fillId="6" borderId="0" applyNumberFormat="0" applyBorder="0" applyAlignment="0" applyProtection="0"/>
    <xf numFmtId="0" fontId="45" fillId="19" borderId="0" applyNumberFormat="0" applyBorder="0" applyAlignment="0" applyProtection="0"/>
    <xf numFmtId="0" fontId="45" fillId="7" borderId="0" applyNumberFormat="0" applyBorder="0" applyAlignment="0" applyProtection="0"/>
    <xf numFmtId="0" fontId="45" fillId="32" borderId="0" applyNumberFormat="0" applyBorder="0" applyAlignment="0" applyProtection="0"/>
    <xf numFmtId="0" fontId="45" fillId="7"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32" borderId="0" applyNumberFormat="0" applyBorder="0" applyAlignment="0" applyProtection="0"/>
    <xf numFmtId="0" fontId="45" fillId="7" borderId="0" applyNumberFormat="0" applyBorder="0" applyAlignment="0" applyProtection="0"/>
    <xf numFmtId="0" fontId="45" fillId="7" borderId="0" applyNumberFormat="0" applyBorder="0" applyAlignment="0" applyProtection="0"/>
    <xf numFmtId="0" fontId="45" fillId="9" borderId="0" applyNumberFormat="0" applyBorder="0" applyAlignment="0" applyProtection="0"/>
    <xf numFmtId="0" fontId="45" fillId="8"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9" borderId="0" applyNumberFormat="0" applyBorder="0" applyAlignment="0" applyProtection="0"/>
    <xf numFmtId="0" fontId="45" fillId="34" borderId="0" applyNumberFormat="0" applyBorder="0" applyAlignment="0" applyProtection="0"/>
    <xf numFmtId="0" fontId="45" fillId="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34"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19" borderId="0" applyNumberFormat="0" applyBorder="0" applyAlignment="0" applyProtection="0"/>
    <xf numFmtId="0" fontId="45" fillId="10" borderId="0" applyNumberFormat="0" applyBorder="0" applyAlignment="0" applyProtection="0"/>
    <xf numFmtId="0" fontId="45" fillId="35"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45" fillId="35"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11"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12" borderId="0" applyNumberFormat="0" applyBorder="0" applyAlignment="0" applyProtection="0"/>
    <xf numFmtId="0" fontId="45" fillId="37" borderId="0" applyNumberFormat="0" applyBorder="0" applyAlignment="0" applyProtection="0"/>
    <xf numFmtId="0" fontId="45" fillId="12"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37"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8" borderId="0" applyNumberFormat="0" applyBorder="0" applyAlignment="0" applyProtection="0"/>
    <xf numFmtId="0" fontId="45" fillId="7" borderId="0" applyNumberFormat="0" applyBorder="0" applyAlignment="0" applyProtection="0"/>
    <xf numFmtId="0" fontId="45" fillId="32" borderId="0" applyNumberFormat="0" applyBorder="0" applyAlignment="0" applyProtection="0"/>
    <xf numFmtId="0" fontId="45" fillId="7"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45" fillId="32" borderId="0" applyNumberFormat="0" applyBorder="0" applyAlignment="0" applyProtection="0"/>
    <xf numFmtId="0" fontId="45" fillId="7" borderId="0" applyNumberFormat="0" applyBorder="0" applyAlignment="0" applyProtection="0"/>
    <xf numFmtId="0" fontId="45" fillId="7" borderId="0" applyNumberFormat="0" applyBorder="0" applyAlignment="0" applyProtection="0"/>
    <xf numFmtId="0" fontId="45" fillId="5" borderId="0" applyNumberFormat="0" applyBorder="0" applyAlignment="0" applyProtection="0"/>
    <xf numFmtId="0" fontId="45" fillId="10" borderId="0" applyNumberFormat="0" applyBorder="0" applyAlignment="0" applyProtection="0"/>
    <xf numFmtId="0" fontId="45" fillId="35"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45" fillId="35"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38" borderId="0" applyNumberFormat="0" applyBorder="0" applyAlignment="0" applyProtection="0"/>
    <xf numFmtId="0" fontId="45" fillId="3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38"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19" borderId="0" applyNumberFormat="0" applyBorder="0" applyAlignment="0" applyProtection="0"/>
    <xf numFmtId="0" fontId="103" fillId="13" borderId="0" applyNumberFormat="0" applyBorder="0" applyAlignment="0" applyProtection="0"/>
    <xf numFmtId="0" fontId="103" fillId="40" borderId="0" applyNumberFormat="0" applyBorder="0" applyAlignment="0" applyProtection="0"/>
    <xf numFmtId="0" fontId="103" fillId="13" borderId="0" applyNumberFormat="0" applyBorder="0" applyAlignment="0" applyProtection="0"/>
    <xf numFmtId="0" fontId="103" fillId="8" borderId="0" applyNumberFormat="0" applyBorder="0" applyAlignment="0" applyProtection="0"/>
    <xf numFmtId="0" fontId="103" fillId="8" borderId="0" applyNumberFormat="0" applyBorder="0" applyAlignment="0" applyProtection="0"/>
    <xf numFmtId="0" fontId="103" fillId="40" borderId="0" applyNumberFormat="0" applyBorder="0" applyAlignment="0" applyProtection="0"/>
    <xf numFmtId="0" fontId="103" fillId="13" borderId="0" applyNumberFormat="0" applyBorder="0" applyAlignment="0" applyProtection="0"/>
    <xf numFmtId="0" fontId="103" fillId="13" borderId="0" applyNumberFormat="0" applyBorder="0" applyAlignment="0" applyProtection="0"/>
    <xf numFmtId="0" fontId="103" fillId="8" borderId="0" applyNumberFormat="0" applyBorder="0" applyAlignment="0" applyProtection="0"/>
    <xf numFmtId="0" fontId="103" fillId="11" borderId="0" applyNumberFormat="0" applyBorder="0" applyAlignment="0" applyProtection="0"/>
    <xf numFmtId="0" fontId="103" fillId="36" borderId="0" applyNumberFormat="0" applyBorder="0" applyAlignment="0" applyProtection="0"/>
    <xf numFmtId="0" fontId="103" fillId="11" borderId="0" applyNumberFormat="0" applyBorder="0" applyAlignment="0" applyProtection="0"/>
    <xf numFmtId="0" fontId="103" fillId="23" borderId="0" applyNumberFormat="0" applyBorder="0" applyAlignment="0" applyProtection="0"/>
    <xf numFmtId="0" fontId="103" fillId="23" borderId="0" applyNumberFormat="0" applyBorder="0" applyAlignment="0" applyProtection="0"/>
    <xf numFmtId="0" fontId="103" fillId="36"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03" fillId="23" borderId="0" applyNumberFormat="0" applyBorder="0" applyAlignment="0" applyProtection="0"/>
    <xf numFmtId="0" fontId="103" fillId="12" borderId="0" applyNumberFormat="0" applyBorder="0" applyAlignment="0" applyProtection="0"/>
    <xf numFmtId="0" fontId="103" fillId="37" borderId="0" applyNumberFormat="0" applyBorder="0" applyAlignment="0" applyProtection="0"/>
    <xf numFmtId="0" fontId="103" fillId="12" borderId="0" applyNumberFormat="0" applyBorder="0" applyAlignment="0" applyProtection="0"/>
    <xf numFmtId="0" fontId="103" fillId="39" borderId="0" applyNumberFormat="0" applyBorder="0" applyAlignment="0" applyProtection="0"/>
    <xf numFmtId="0" fontId="103" fillId="39" borderId="0" applyNumberFormat="0" applyBorder="0" applyAlignment="0" applyProtection="0"/>
    <xf numFmtId="0" fontId="103" fillId="37" borderId="0" applyNumberFormat="0" applyBorder="0" applyAlignment="0" applyProtection="0"/>
    <xf numFmtId="0" fontId="103" fillId="12" borderId="0" applyNumberFormat="0" applyBorder="0" applyAlignment="0" applyProtection="0"/>
    <xf numFmtId="0" fontId="103" fillId="12" borderId="0" applyNumberFormat="0" applyBorder="0" applyAlignment="0" applyProtection="0"/>
    <xf numFmtId="0" fontId="103" fillId="39" borderId="0" applyNumberFormat="0" applyBorder="0" applyAlignment="0" applyProtection="0"/>
    <xf numFmtId="0" fontId="103" fillId="14" borderId="0" applyNumberFormat="0" applyBorder="0" applyAlignment="0" applyProtection="0"/>
    <xf numFmtId="0" fontId="103" fillId="41" borderId="0" applyNumberFormat="0" applyBorder="0" applyAlignment="0" applyProtection="0"/>
    <xf numFmtId="0" fontId="103" fillId="14" borderId="0" applyNumberFormat="0" applyBorder="0" applyAlignment="0" applyProtection="0"/>
    <xf numFmtId="0" fontId="103" fillId="5" borderId="0" applyNumberFormat="0" applyBorder="0" applyAlignment="0" applyProtection="0"/>
    <xf numFmtId="0" fontId="103" fillId="5" borderId="0" applyNumberFormat="0" applyBorder="0" applyAlignment="0" applyProtection="0"/>
    <xf numFmtId="0" fontId="103" fillId="41" borderId="0" applyNumberFormat="0" applyBorder="0" applyAlignment="0" applyProtection="0"/>
    <xf numFmtId="0" fontId="103" fillId="14" borderId="0" applyNumberFormat="0" applyBorder="0" applyAlignment="0" applyProtection="0"/>
    <xf numFmtId="0" fontId="103" fillId="14" borderId="0" applyNumberFormat="0" applyBorder="0" applyAlignment="0" applyProtection="0"/>
    <xf numFmtId="0" fontId="103" fillId="5" borderId="0" applyNumberFormat="0" applyBorder="0" applyAlignment="0" applyProtection="0"/>
    <xf numFmtId="0" fontId="103" fillId="15" borderId="0" applyNumberFormat="0" applyBorder="0" applyAlignment="0" applyProtection="0"/>
    <xf numFmtId="0" fontId="103" fillId="42" borderId="0" applyNumberFormat="0" applyBorder="0" applyAlignment="0" applyProtection="0"/>
    <xf numFmtId="0" fontId="103" fillId="15" borderId="0" applyNumberFormat="0" applyBorder="0" applyAlignment="0" applyProtection="0"/>
    <xf numFmtId="0" fontId="103" fillId="8" borderId="0" applyNumberFormat="0" applyBorder="0" applyAlignment="0" applyProtection="0"/>
    <xf numFmtId="0" fontId="103" fillId="8" borderId="0" applyNumberFormat="0" applyBorder="0" applyAlignment="0" applyProtection="0"/>
    <xf numFmtId="0" fontId="103" fillId="42" borderId="0" applyNumberFormat="0" applyBorder="0" applyAlignment="0" applyProtection="0"/>
    <xf numFmtId="0" fontId="103" fillId="15" borderId="0" applyNumberFormat="0" applyBorder="0" applyAlignment="0" applyProtection="0"/>
    <xf numFmtId="0" fontId="103" fillId="15" borderId="0" applyNumberFormat="0" applyBorder="0" applyAlignment="0" applyProtection="0"/>
    <xf numFmtId="0" fontId="103" fillId="8" borderId="0" applyNumberFormat="0" applyBorder="0" applyAlignment="0" applyProtection="0"/>
    <xf numFmtId="0" fontId="103" fillId="16" borderId="0" applyNumberFormat="0" applyBorder="0" applyAlignment="0" applyProtection="0"/>
    <xf numFmtId="0" fontId="103" fillId="43" borderId="0" applyNumberFormat="0" applyBorder="0" applyAlignment="0" applyProtection="0"/>
    <xf numFmtId="0" fontId="103" fillId="16"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03" fillId="43" borderId="0" applyNumberFormat="0" applyBorder="0" applyAlignment="0" applyProtection="0"/>
    <xf numFmtId="0" fontId="103" fillId="16" borderId="0" applyNumberFormat="0" applyBorder="0" applyAlignment="0" applyProtection="0"/>
    <xf numFmtId="0" fontId="103" fillId="16" borderId="0" applyNumberFormat="0" applyBorder="0" applyAlignment="0" applyProtection="0"/>
    <xf numFmtId="0" fontId="103" fillId="11" borderId="0" applyNumberFormat="0" applyBorder="0" applyAlignment="0" applyProtection="0"/>
    <xf numFmtId="0" fontId="104" fillId="44" borderId="0" applyBorder="0" applyProtection="0">
      <alignment vertical="center"/>
    </xf>
    <xf numFmtId="0" fontId="104" fillId="44" borderId="0" applyBorder="0" applyProtection="0">
      <alignment vertical="center"/>
    </xf>
    <xf numFmtId="0" fontId="27" fillId="45" borderId="0" applyBorder="0" applyProtection="0">
      <alignment horizontal="right" vertical="center" wrapText="1"/>
    </xf>
    <xf numFmtId="0" fontId="27" fillId="45" borderId="0" applyBorder="0" applyProtection="0">
      <alignment horizontal="right" vertical="center" wrapText="1"/>
    </xf>
    <xf numFmtId="0" fontId="27" fillId="45" borderId="0" applyBorder="0" applyProtection="0">
      <alignment horizontal="right" vertical="center" wrapText="1"/>
    </xf>
    <xf numFmtId="0" fontId="27" fillId="45" borderId="0" applyBorder="0" applyProtection="0">
      <alignment horizontal="right" vertical="center" wrapText="1"/>
    </xf>
    <xf numFmtId="0" fontId="27" fillId="45" borderId="31" applyProtection="0">
      <alignment horizontal="right" vertical="center" wrapText="1"/>
    </xf>
    <xf numFmtId="0" fontId="27" fillId="45" borderId="31" applyProtection="0">
      <alignment horizontal="right" vertical="center" wrapText="1"/>
    </xf>
    <xf numFmtId="0" fontId="27" fillId="45" borderId="31" applyProtection="0">
      <alignment horizontal="right" vertical="center" wrapText="1"/>
    </xf>
    <xf numFmtId="0" fontId="27" fillId="45" borderId="31" applyProtection="0">
      <alignment horizontal="right" vertical="center" wrapText="1"/>
    </xf>
    <xf numFmtId="0" fontId="27" fillId="45" borderId="32" applyProtection="0">
      <alignment horizontal="right" vertical="center" wrapText="1"/>
    </xf>
    <xf numFmtId="0" fontId="27" fillId="45" borderId="32" applyProtection="0">
      <alignment horizontal="right" vertical="center" wrapText="1"/>
    </xf>
    <xf numFmtId="0" fontId="27" fillId="45" borderId="32" applyProtection="0">
      <alignment horizontal="right" vertical="center" wrapText="1"/>
    </xf>
    <xf numFmtId="0" fontId="27" fillId="45" borderId="32" applyProtection="0">
      <alignment horizontal="right" vertical="center" wrapText="1"/>
    </xf>
    <xf numFmtId="0" fontId="27" fillId="45" borderId="33" applyProtection="0">
      <alignment horizontal="right" vertical="center" wrapText="1"/>
    </xf>
    <xf numFmtId="0" fontId="27" fillId="45" borderId="33" applyProtection="0">
      <alignment horizontal="right" vertical="center" wrapText="1"/>
    </xf>
    <xf numFmtId="0" fontId="27" fillId="45" borderId="33" applyProtection="0">
      <alignment horizontal="right" vertical="center" wrapText="1"/>
    </xf>
    <xf numFmtId="0" fontId="27" fillId="45" borderId="33" applyProtection="0">
      <alignment horizontal="right" vertical="center" wrapText="1"/>
    </xf>
    <xf numFmtId="0" fontId="27" fillId="45" borderId="34" applyProtection="0">
      <alignment horizontal="right" vertical="center" wrapText="1"/>
    </xf>
    <xf numFmtId="0" fontId="27" fillId="45" borderId="34" applyProtection="0">
      <alignment horizontal="right" vertical="center" wrapText="1"/>
    </xf>
    <xf numFmtId="0" fontId="27" fillId="45" borderId="34" applyProtection="0">
      <alignment horizontal="right" vertical="center" wrapText="1"/>
    </xf>
    <xf numFmtId="0" fontId="27" fillId="45" borderId="34" applyProtection="0">
      <alignment horizontal="right" vertical="center" wrapText="1"/>
    </xf>
    <xf numFmtId="0" fontId="27" fillId="45" borderId="35" applyProtection="0">
      <alignment horizontal="right" vertical="center" wrapText="1"/>
    </xf>
    <xf numFmtId="0" fontId="27" fillId="45" borderId="35" applyProtection="0">
      <alignment horizontal="right" vertical="center" wrapText="1"/>
    </xf>
    <xf numFmtId="0" fontId="27" fillId="45" borderId="35" applyProtection="0">
      <alignment horizontal="right" vertical="center" wrapText="1"/>
    </xf>
    <xf numFmtId="0" fontId="27" fillId="45" borderId="35" applyProtection="0">
      <alignment horizontal="right" vertical="center" wrapText="1"/>
    </xf>
    <xf numFmtId="0" fontId="27" fillId="45" borderId="36" applyProtection="0">
      <alignment horizontal="right" vertical="center" wrapText="1"/>
    </xf>
    <xf numFmtId="0" fontId="27" fillId="45" borderId="36" applyProtection="0">
      <alignment horizontal="right" vertical="center" wrapText="1"/>
    </xf>
    <xf numFmtId="0" fontId="27" fillId="45" borderId="36" applyProtection="0">
      <alignment horizontal="right" vertical="center" wrapText="1"/>
    </xf>
    <xf numFmtId="0" fontId="27" fillId="45" borderId="36" applyProtection="0">
      <alignment horizontal="right" vertical="center" wrapText="1"/>
    </xf>
    <xf numFmtId="0" fontId="27" fillId="45" borderId="37" applyProtection="0">
      <alignment horizontal="right" vertical="center" wrapText="1"/>
    </xf>
    <xf numFmtId="0" fontId="27" fillId="45" borderId="37" applyProtection="0">
      <alignment horizontal="right" vertical="center" wrapText="1"/>
    </xf>
    <xf numFmtId="0" fontId="27" fillId="45" borderId="37" applyProtection="0">
      <alignment horizontal="right" vertical="center" wrapText="1"/>
    </xf>
    <xf numFmtId="0" fontId="27" fillId="45" borderId="37" applyProtection="0">
      <alignment horizontal="right" vertical="center" wrapText="1"/>
    </xf>
    <xf numFmtId="0" fontId="27" fillId="45" borderId="38" applyProtection="0">
      <alignment horizontal="right" vertical="center" wrapText="1"/>
    </xf>
    <xf numFmtId="0" fontId="27" fillId="45" borderId="38" applyProtection="0">
      <alignment horizontal="right" vertical="center" wrapText="1"/>
    </xf>
    <xf numFmtId="0" fontId="27" fillId="45" borderId="38" applyProtection="0">
      <alignment horizontal="right" vertical="center" wrapText="1"/>
    </xf>
    <xf numFmtId="0" fontId="27" fillId="45" borderId="38" applyProtection="0">
      <alignment horizontal="right" vertical="center" wrapText="1"/>
    </xf>
    <xf numFmtId="2" fontId="27" fillId="45" borderId="0" applyProtection="0">
      <alignment horizontal="right" vertical="center" wrapText="1"/>
    </xf>
    <xf numFmtId="0" fontId="27" fillId="45" borderId="39" applyProtection="0">
      <alignment horizontal="center" wrapText="1"/>
    </xf>
    <xf numFmtId="0" fontId="27" fillId="45" borderId="39" applyProtection="0">
      <alignment horizontal="center" wrapText="1"/>
    </xf>
    <xf numFmtId="0" fontId="27" fillId="45" borderId="39" applyProtection="0">
      <alignment horizontal="center" wrapText="1"/>
    </xf>
    <xf numFmtId="0" fontId="27" fillId="45" borderId="39" applyProtection="0">
      <alignment horizontal="center" wrapText="1"/>
    </xf>
    <xf numFmtId="0" fontId="105" fillId="6" borderId="0" applyNumberFormat="0" applyBorder="0" applyAlignment="0" applyProtection="0"/>
    <xf numFmtId="0" fontId="105" fillId="31" borderId="0" applyNumberFormat="0" applyBorder="0" applyAlignment="0" applyProtection="0"/>
    <xf numFmtId="0" fontId="105" fillId="6" borderId="0" applyNumberFormat="0" applyBorder="0" applyAlignment="0" applyProtection="0"/>
    <xf numFmtId="0" fontId="105" fillId="8" borderId="0" applyNumberFormat="0" applyBorder="0" applyAlignment="0" applyProtection="0"/>
    <xf numFmtId="0" fontId="105" fillId="8" borderId="0" applyNumberFormat="0" applyBorder="0" applyAlignment="0" applyProtection="0"/>
    <xf numFmtId="0" fontId="105" fillId="31" borderId="0" applyNumberFormat="0" applyBorder="0" applyAlignment="0" applyProtection="0"/>
    <xf numFmtId="0" fontId="105" fillId="6" borderId="0" applyNumberFormat="0" applyBorder="0" applyAlignment="0" applyProtection="0"/>
    <xf numFmtId="0" fontId="105" fillId="6" borderId="0" applyNumberFormat="0" applyBorder="0" applyAlignment="0" applyProtection="0"/>
    <xf numFmtId="0" fontId="105" fillId="8" borderId="0" applyNumberFormat="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7" fontId="27" fillId="0" borderId="0" applyFont="0" applyFill="0" applyBorder="0" applyAlignment="0" applyProtection="0"/>
    <xf numFmtId="7"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169" fontId="27" fillId="0" borderId="40">
      <alignment vertical="center"/>
      <protection locked="0"/>
    </xf>
    <xf numFmtId="169" fontId="27" fillId="0" borderId="40">
      <alignment vertical="center"/>
      <protection locked="0"/>
    </xf>
    <xf numFmtId="0" fontId="108" fillId="17" borderId="11" applyNumberFormat="0" applyAlignment="0" applyProtection="0"/>
    <xf numFmtId="0" fontId="108" fillId="46" borderId="11" applyNumberFormat="0" applyAlignment="0" applyProtection="0"/>
    <xf numFmtId="0" fontId="108" fillId="17" borderId="11" applyNumberFormat="0" applyAlignment="0" applyProtection="0"/>
    <xf numFmtId="0" fontId="108" fillId="25" borderId="11" applyNumberFormat="0" applyAlignment="0" applyProtection="0"/>
    <xf numFmtId="0" fontId="108" fillId="25" borderId="11" applyNumberFormat="0" applyAlignment="0" applyProtection="0"/>
    <xf numFmtId="0" fontId="108" fillId="46" borderId="11" applyNumberFormat="0" applyAlignment="0" applyProtection="0"/>
    <xf numFmtId="0" fontId="108" fillId="17" borderId="11" applyNumberFormat="0" applyAlignment="0" applyProtection="0"/>
    <xf numFmtId="0" fontId="108" fillId="17" borderId="11" applyNumberFormat="0" applyAlignment="0" applyProtection="0"/>
    <xf numFmtId="0" fontId="108" fillId="25" borderId="11" applyNumberFormat="0" applyAlignment="0" applyProtection="0"/>
    <xf numFmtId="0" fontId="109" fillId="0" borderId="12" applyNumberFormat="0" applyFill="0" applyAlignment="0" applyProtection="0"/>
    <xf numFmtId="0" fontId="109" fillId="0" borderId="12" applyNumberFormat="0" applyFill="0" applyAlignment="0" applyProtection="0"/>
    <xf numFmtId="0" fontId="110" fillId="0" borderId="41" applyNumberFormat="0" applyFill="0" applyAlignment="0" applyProtection="0"/>
    <xf numFmtId="0" fontId="110" fillId="0" borderId="41" applyNumberFormat="0" applyFill="0" applyAlignment="0" applyProtection="0"/>
    <xf numFmtId="0" fontId="109" fillId="0" borderId="12" applyNumberFormat="0" applyFill="0" applyAlignment="0" applyProtection="0"/>
    <xf numFmtId="0" fontId="109" fillId="0" borderId="12" applyNumberFormat="0" applyFill="0" applyAlignment="0" applyProtection="0"/>
    <xf numFmtId="0" fontId="110" fillId="0" borderId="41" applyNumberFormat="0" applyFill="0" applyAlignment="0" applyProtection="0"/>
    <xf numFmtId="0" fontId="111" fillId="0" borderId="13" applyNumberFormat="0" applyFill="0" applyAlignment="0" applyProtection="0"/>
    <xf numFmtId="0" fontId="111" fillId="0" borderId="13" applyNumberFormat="0" applyFill="0" applyAlignment="0" applyProtection="0"/>
    <xf numFmtId="0" fontId="112" fillId="0" borderId="42" applyNumberFormat="0" applyFill="0" applyAlignment="0" applyProtection="0"/>
    <xf numFmtId="0" fontId="112" fillId="0" borderId="42" applyNumberFormat="0" applyFill="0" applyAlignment="0" applyProtection="0"/>
    <xf numFmtId="0" fontId="111" fillId="0" borderId="13" applyNumberFormat="0" applyFill="0" applyAlignment="0" applyProtection="0"/>
    <xf numFmtId="0" fontId="111" fillId="0" borderId="13" applyNumberFormat="0" applyFill="0" applyAlignment="0" applyProtection="0"/>
    <xf numFmtId="0" fontId="112" fillId="0" borderId="42" applyNumberFormat="0" applyFill="0" applyAlignment="0" applyProtection="0"/>
    <xf numFmtId="0" fontId="113" fillId="0" borderId="14" applyNumberFormat="0" applyFill="0" applyAlignment="0" applyProtection="0"/>
    <xf numFmtId="0" fontId="113" fillId="0" borderId="14" applyNumberFormat="0" applyFill="0" applyAlignment="0" applyProtection="0"/>
    <xf numFmtId="0" fontId="114" fillId="0" borderId="43" applyNumberFormat="0" applyFill="0" applyAlignment="0" applyProtection="0"/>
    <xf numFmtId="0" fontId="114" fillId="0" borderId="43" applyNumberFormat="0" applyFill="0" applyAlignment="0" applyProtection="0"/>
    <xf numFmtId="0" fontId="113" fillId="0" borderId="14" applyNumberFormat="0" applyFill="0" applyAlignment="0" applyProtection="0"/>
    <xf numFmtId="0" fontId="113" fillId="0" borderId="14" applyNumberFormat="0" applyFill="0" applyAlignment="0" applyProtection="0"/>
    <xf numFmtId="0" fontId="114" fillId="0" borderId="43" applyNumberFormat="0" applyFill="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55" fillId="0" borderId="0" applyNumberFormat="0" applyFill="0" applyBorder="0" applyAlignment="0" applyProtection="0"/>
    <xf numFmtId="0" fontId="11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15" fillId="0" borderId="0" applyNumberFormat="0" applyFill="0" applyBorder="0" applyAlignment="0" applyProtection="0"/>
    <xf numFmtId="0" fontId="6" fillId="0" borderId="0"/>
    <xf numFmtId="0" fontId="116" fillId="0" borderId="0"/>
    <xf numFmtId="0" fontId="27" fillId="0" borderId="0"/>
    <xf numFmtId="0" fontId="27" fillId="0" borderId="0"/>
    <xf numFmtId="0" fontId="43" fillId="0" borderId="0"/>
    <xf numFmtId="0" fontId="27" fillId="0" borderId="0"/>
    <xf numFmtId="0" fontId="27" fillId="0" borderId="0"/>
    <xf numFmtId="0" fontId="27" fillId="0" borderId="0"/>
    <xf numFmtId="0" fontId="45" fillId="0" borderId="0"/>
    <xf numFmtId="0" fontId="6" fillId="0" borderId="0"/>
    <xf numFmtId="0" fontId="45" fillId="0" borderId="0"/>
    <xf numFmtId="0" fontId="117" fillId="0" borderId="0"/>
    <xf numFmtId="0" fontId="43" fillId="0" borderId="0"/>
    <xf numFmtId="0" fontId="118" fillId="0" borderId="0"/>
    <xf numFmtId="0" fontId="6" fillId="0" borderId="0"/>
    <xf numFmtId="0" fontId="118" fillId="0" borderId="0"/>
    <xf numFmtId="0" fontId="27" fillId="0" borderId="0"/>
    <xf numFmtId="0" fontId="27" fillId="0" borderId="0"/>
    <xf numFmtId="0" fontId="27" fillId="0" borderId="0"/>
    <xf numFmtId="0" fontId="27" fillId="0" borderId="0"/>
    <xf numFmtId="0" fontId="27" fillId="0" borderId="0"/>
    <xf numFmtId="0" fontId="45" fillId="0" borderId="0"/>
    <xf numFmtId="0" fontId="27" fillId="0" borderId="0"/>
    <xf numFmtId="0" fontId="27" fillId="0" borderId="0"/>
    <xf numFmtId="0" fontId="27" fillId="0" borderId="0"/>
    <xf numFmtId="0" fontId="81" fillId="0" borderId="0"/>
    <xf numFmtId="0" fontId="25" fillId="0" borderId="0"/>
    <xf numFmtId="0" fontId="118" fillId="0" borderId="0"/>
    <xf numFmtId="0" fontId="119" fillId="0" borderId="0"/>
    <xf numFmtId="0" fontId="27" fillId="0" borderId="0"/>
    <xf numFmtId="0" fontId="119" fillId="0" borderId="0"/>
    <xf numFmtId="0" fontId="27" fillId="0" borderId="0"/>
    <xf numFmtId="0" fontId="6" fillId="0" borderId="0"/>
    <xf numFmtId="0" fontId="119" fillId="0" borderId="0"/>
    <xf numFmtId="0" fontId="117" fillId="0" borderId="0"/>
    <xf numFmtId="0" fontId="27" fillId="0" borderId="0"/>
    <xf numFmtId="0" fontId="120" fillId="0" borderId="0"/>
    <xf numFmtId="0" fontId="118" fillId="0" borderId="0"/>
    <xf numFmtId="0" fontId="120" fillId="0" borderId="0"/>
    <xf numFmtId="0" fontId="15" fillId="0" borderId="0"/>
    <xf numFmtId="0" fontId="118" fillId="0" borderId="0"/>
    <xf numFmtId="0" fontId="27" fillId="0" borderId="0"/>
    <xf numFmtId="0" fontId="45" fillId="0" borderId="0"/>
    <xf numFmtId="0" fontId="27" fillId="0" borderId="0"/>
    <xf numFmtId="0" fontId="45" fillId="0" borderId="0"/>
    <xf numFmtId="0" fontId="27" fillId="0" borderId="0"/>
    <xf numFmtId="0" fontId="27" fillId="0" borderId="0"/>
    <xf numFmtId="0" fontId="118" fillId="0" borderId="0"/>
    <xf numFmtId="0" fontId="6" fillId="0" borderId="0"/>
    <xf numFmtId="0" fontId="120" fillId="0" borderId="0"/>
    <xf numFmtId="0" fontId="15" fillId="0" borderId="0"/>
    <xf numFmtId="0" fontId="43" fillId="0" borderId="0"/>
    <xf numFmtId="0" fontId="27" fillId="0" borderId="0"/>
    <xf numFmtId="0" fontId="27" fillId="0" borderId="0"/>
    <xf numFmtId="0" fontId="43" fillId="0" borderId="0"/>
    <xf numFmtId="0" fontId="23" fillId="0" borderId="0"/>
    <xf numFmtId="0" fontId="15" fillId="0" borderId="0"/>
    <xf numFmtId="0" fontId="45" fillId="0" borderId="0"/>
    <xf numFmtId="0" fontId="25" fillId="0" borderId="0"/>
    <xf numFmtId="0" fontId="27" fillId="0" borderId="0"/>
    <xf numFmtId="0" fontId="27" fillId="0" borderId="0"/>
    <xf numFmtId="0" fontId="121" fillId="18" borderId="0" applyNumberFormat="0" applyBorder="0" applyAlignment="0" applyProtection="0"/>
    <xf numFmtId="0" fontId="121" fillId="47" borderId="0" applyNumberFormat="0" applyBorder="0" applyAlignment="0" applyProtection="0"/>
    <xf numFmtId="0" fontId="121" fillId="18" borderId="0" applyNumberFormat="0" applyBorder="0" applyAlignment="0" applyProtection="0"/>
    <xf numFmtId="0" fontId="122" fillId="18" borderId="0" applyNumberFormat="0" applyBorder="0" applyAlignment="0" applyProtection="0"/>
    <xf numFmtId="0" fontId="122" fillId="18" borderId="0" applyNumberFormat="0" applyBorder="0" applyAlignment="0" applyProtection="0"/>
    <xf numFmtId="0" fontId="121" fillId="47" borderId="0" applyNumberFormat="0" applyBorder="0" applyAlignment="0" applyProtection="0"/>
    <xf numFmtId="0" fontId="121" fillId="18" borderId="0" applyNumberFormat="0" applyBorder="0" applyAlignment="0" applyProtection="0"/>
    <xf numFmtId="0" fontId="121" fillId="18" borderId="0" applyNumberFormat="0" applyBorder="0" applyAlignment="0" applyProtection="0"/>
    <xf numFmtId="0" fontId="122" fillId="18" borderId="0" applyNumberFormat="0" applyBorder="0" applyAlignment="0" applyProtection="0"/>
    <xf numFmtId="0" fontId="27" fillId="0" borderId="0"/>
    <xf numFmtId="0" fontId="27" fillId="0" borderId="0"/>
    <xf numFmtId="0" fontId="118" fillId="0" borderId="0"/>
    <xf numFmtId="0" fontId="119" fillId="0" borderId="0"/>
    <xf numFmtId="0" fontId="118" fillId="0" borderId="0"/>
    <xf numFmtId="0" fontId="27" fillId="0" borderId="0"/>
    <xf numFmtId="0" fontId="27" fillId="0" borderId="0"/>
    <xf numFmtId="0" fontId="117" fillId="0" borderId="0"/>
    <xf numFmtId="0" fontId="27" fillId="0" borderId="0"/>
    <xf numFmtId="0" fontId="27" fillId="0" borderId="0"/>
    <xf numFmtId="0" fontId="27" fillId="0" borderId="0"/>
    <xf numFmtId="0" fontId="6" fillId="0" borderId="0"/>
    <xf numFmtId="0" fontId="118" fillId="19" borderId="15" applyNumberFormat="0" applyFont="0" applyAlignment="0" applyProtection="0"/>
    <xf numFmtId="0" fontId="118" fillId="19" borderId="15" applyNumberFormat="0" applyFont="0" applyAlignment="0" applyProtection="0"/>
    <xf numFmtId="0" fontId="118" fillId="19" borderId="15" applyNumberFormat="0" applyFont="0" applyAlignment="0" applyProtection="0"/>
    <xf numFmtId="170" fontId="27" fillId="0" borderId="0"/>
    <xf numFmtId="170" fontId="27" fillId="0" borderId="0"/>
    <xf numFmtId="170" fontId="27" fillId="0" borderId="0"/>
    <xf numFmtId="170" fontId="27" fillId="0" borderId="0"/>
    <xf numFmtId="170" fontId="27" fillId="0" borderId="0"/>
    <xf numFmtId="170" fontId="27" fillId="0" borderId="0"/>
    <xf numFmtId="170" fontId="27" fillId="0" borderId="0"/>
    <xf numFmtId="0" fontId="27" fillId="19" borderId="15" applyNumberFormat="0" applyFont="0" applyAlignment="0" applyProtection="0"/>
    <xf numFmtId="0" fontId="120" fillId="48" borderId="15" applyNumberFormat="0" applyAlignment="0" applyProtection="0"/>
    <xf numFmtId="0" fontId="118" fillId="19" borderId="15" applyNumberFormat="0" applyFont="0" applyAlignment="0" applyProtection="0"/>
    <xf numFmtId="0" fontId="43" fillId="19" borderId="15" applyNumberFormat="0" applyFont="0" applyAlignment="0" applyProtection="0"/>
    <xf numFmtId="0" fontId="27" fillId="19" borderId="15" applyNumberFormat="0" applyFont="0" applyAlignment="0" applyProtection="0"/>
    <xf numFmtId="0" fontId="118" fillId="19" borderId="15" applyNumberFormat="0" applyFont="0" applyAlignment="0" applyProtection="0"/>
    <xf numFmtId="0" fontId="27" fillId="19" borderId="15" applyNumberFormat="0" applyFont="0" applyAlignment="0" applyProtection="0"/>
    <xf numFmtId="0" fontId="43" fillId="19" borderId="15" applyNumberFormat="0" applyFont="0" applyAlignment="0" applyProtection="0"/>
    <xf numFmtId="0" fontId="120" fillId="48" borderId="15" applyNumberFormat="0" applyAlignment="0" applyProtection="0"/>
    <xf numFmtId="0" fontId="119" fillId="19" borderId="15" applyNumberFormat="0" applyFont="0" applyAlignment="0" applyProtection="0"/>
    <xf numFmtId="0" fontId="27" fillId="19" borderId="15" applyNumberFormat="0" applyFont="0" applyAlignment="0" applyProtection="0"/>
    <xf numFmtId="0" fontId="43" fillId="19" borderId="15" applyNumberFormat="0" applyFont="0" applyAlignment="0" applyProtection="0"/>
    <xf numFmtId="0" fontId="118" fillId="19" borderId="15" applyNumberFormat="0" applyFont="0" applyAlignment="0" applyProtection="0"/>
    <xf numFmtId="0" fontId="27" fillId="19" borderId="15" applyNumberFormat="0" applyFont="0" applyAlignment="0" applyProtection="0"/>
    <xf numFmtId="0" fontId="27" fillId="19" borderId="15" applyNumberFormat="0" applyFont="0" applyAlignment="0" applyProtection="0"/>
    <xf numFmtId="0" fontId="118" fillId="19" borderId="15" applyNumberFormat="0" applyFont="0" applyAlignment="0" applyProtection="0"/>
    <xf numFmtId="0" fontId="118" fillId="19" borderId="15" applyNumberFormat="0" applyFont="0" applyAlignment="0" applyProtection="0"/>
    <xf numFmtId="0" fontId="103" fillId="20" borderId="0" applyNumberFormat="0" applyBorder="0" applyAlignment="0" applyProtection="0"/>
    <xf numFmtId="0" fontId="103" fillId="49" borderId="0" applyNumberFormat="0" applyBorder="0" applyAlignment="0" applyProtection="0"/>
    <xf numFmtId="0" fontId="103" fillId="20" borderId="0" applyNumberFormat="0" applyBorder="0" applyAlignment="0" applyProtection="0"/>
    <xf numFmtId="0" fontId="103" fillId="50" borderId="0" applyNumberFormat="0" applyBorder="0" applyAlignment="0" applyProtection="0"/>
    <xf numFmtId="0" fontId="103" fillId="50" borderId="0" applyNumberFormat="0" applyBorder="0" applyAlignment="0" applyProtection="0"/>
    <xf numFmtId="0" fontId="103" fillId="49" borderId="0" applyNumberFormat="0" applyBorder="0" applyAlignment="0" applyProtection="0"/>
    <xf numFmtId="0" fontId="103" fillId="20" borderId="0" applyNumberFormat="0" applyBorder="0" applyAlignment="0" applyProtection="0"/>
    <xf numFmtId="0" fontId="103" fillId="20" borderId="0" applyNumberFormat="0" applyBorder="0" applyAlignment="0" applyProtection="0"/>
    <xf numFmtId="0" fontId="103" fillId="50" borderId="0" applyNumberFormat="0" applyBorder="0" applyAlignment="0" applyProtection="0"/>
    <xf numFmtId="0" fontId="103" fillId="21" borderId="0" applyNumberFormat="0" applyBorder="0" applyAlignment="0" applyProtection="0"/>
    <xf numFmtId="0" fontId="103" fillId="51" borderId="0" applyNumberFormat="0" applyBorder="0" applyAlignment="0" applyProtection="0"/>
    <xf numFmtId="0" fontId="103" fillId="21" borderId="0" applyNumberFormat="0" applyBorder="0" applyAlignment="0" applyProtection="0"/>
    <xf numFmtId="0" fontId="103" fillId="23" borderId="0" applyNumberFormat="0" applyBorder="0" applyAlignment="0" applyProtection="0"/>
    <xf numFmtId="0" fontId="103" fillId="23" borderId="0" applyNumberFormat="0" applyBorder="0" applyAlignment="0" applyProtection="0"/>
    <xf numFmtId="0" fontId="103" fillId="51" borderId="0" applyNumberFormat="0" applyBorder="0" applyAlignment="0" applyProtection="0"/>
    <xf numFmtId="0" fontId="103" fillId="21" borderId="0" applyNumberFormat="0" applyBorder="0" applyAlignment="0" applyProtection="0"/>
    <xf numFmtId="0" fontId="103" fillId="21" borderId="0" applyNumberFormat="0" applyBorder="0" applyAlignment="0" applyProtection="0"/>
    <xf numFmtId="0" fontId="103" fillId="23" borderId="0" applyNumberFormat="0" applyBorder="0" applyAlignment="0" applyProtection="0"/>
    <xf numFmtId="0" fontId="103" fillId="22" borderId="0" applyNumberFormat="0" applyBorder="0" applyAlignment="0" applyProtection="0"/>
    <xf numFmtId="0" fontId="103" fillId="52" borderId="0" applyNumberFormat="0" applyBorder="0" applyAlignment="0" applyProtection="0"/>
    <xf numFmtId="0" fontId="103" fillId="22" borderId="0" applyNumberFormat="0" applyBorder="0" applyAlignment="0" applyProtection="0"/>
    <xf numFmtId="0" fontId="103" fillId="39" borderId="0" applyNumberFormat="0" applyBorder="0" applyAlignment="0" applyProtection="0"/>
    <xf numFmtId="0" fontId="103" fillId="39" borderId="0" applyNumberFormat="0" applyBorder="0" applyAlignment="0" applyProtection="0"/>
    <xf numFmtId="0" fontId="103" fillId="52" borderId="0" applyNumberFormat="0" applyBorder="0" applyAlignment="0" applyProtection="0"/>
    <xf numFmtId="0" fontId="103" fillId="22" borderId="0" applyNumberFormat="0" applyBorder="0" applyAlignment="0" applyProtection="0"/>
    <xf numFmtId="0" fontId="103" fillId="22" borderId="0" applyNumberFormat="0" applyBorder="0" applyAlignment="0" applyProtection="0"/>
    <xf numFmtId="0" fontId="103" fillId="39" borderId="0" applyNumberFormat="0" applyBorder="0" applyAlignment="0" applyProtection="0"/>
    <xf numFmtId="0" fontId="103" fillId="14" borderId="0" applyNumberFormat="0" applyBorder="0" applyAlignment="0" applyProtection="0"/>
    <xf numFmtId="0" fontId="103" fillId="41" borderId="0" applyNumberFormat="0" applyBorder="0" applyAlignment="0" applyProtection="0"/>
    <xf numFmtId="0" fontId="103" fillId="14"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41" borderId="0" applyNumberFormat="0" applyBorder="0" applyAlignment="0" applyProtection="0"/>
    <xf numFmtId="0" fontId="103" fillId="14" borderId="0" applyNumberFormat="0" applyBorder="0" applyAlignment="0" applyProtection="0"/>
    <xf numFmtId="0" fontId="103" fillId="14" borderId="0" applyNumberFormat="0" applyBorder="0" applyAlignment="0" applyProtection="0"/>
    <xf numFmtId="0" fontId="103" fillId="53" borderId="0" applyNumberFormat="0" applyBorder="0" applyAlignment="0" applyProtection="0"/>
    <xf numFmtId="0" fontId="103" fillId="15" borderId="0" applyNumberFormat="0" applyBorder="0" applyAlignment="0" applyProtection="0"/>
    <xf numFmtId="0" fontId="103" fillId="42" borderId="0" applyNumberFormat="0" applyBorder="0" applyAlignment="0" applyProtection="0"/>
    <xf numFmtId="0" fontId="103" fillId="42" borderId="0" applyNumberFormat="0" applyBorder="0" applyAlignment="0" applyProtection="0"/>
    <xf numFmtId="0" fontId="103" fillId="23" borderId="0" applyNumberFormat="0" applyBorder="0" applyAlignment="0" applyProtection="0"/>
    <xf numFmtId="0" fontId="103" fillId="54" borderId="0" applyNumberFormat="0" applyBorder="0" applyAlignment="0" applyProtection="0"/>
    <xf numFmtId="0" fontId="103" fillId="23" borderId="0" applyNumberFormat="0" applyBorder="0" applyAlignment="0" applyProtection="0"/>
    <xf numFmtId="0" fontId="103" fillId="21" borderId="0" applyNumberFormat="0" applyBorder="0" applyAlignment="0" applyProtection="0"/>
    <xf numFmtId="0" fontId="103" fillId="21" borderId="0" applyNumberFormat="0" applyBorder="0" applyAlignment="0" applyProtection="0"/>
    <xf numFmtId="0" fontId="103" fillId="54" borderId="0" applyNumberFormat="0" applyBorder="0" applyAlignment="0" applyProtection="0"/>
    <xf numFmtId="0" fontId="103" fillId="23" borderId="0" applyNumberFormat="0" applyBorder="0" applyAlignment="0" applyProtection="0"/>
    <xf numFmtId="0" fontId="103" fillId="23" borderId="0" applyNumberFormat="0" applyBorder="0" applyAlignment="0" applyProtection="0"/>
    <xf numFmtId="0" fontId="103" fillId="21" borderId="0" applyNumberFormat="0" applyBorder="0" applyAlignment="0" applyProtection="0"/>
    <xf numFmtId="0" fontId="123" fillId="0" borderId="16" applyNumberFormat="0" applyFill="0" applyAlignment="0" applyProtection="0"/>
    <xf numFmtId="0" fontId="123" fillId="0" borderId="16" applyNumberFormat="0" applyFill="0" applyAlignment="0" applyProtection="0"/>
    <xf numFmtId="0" fontId="124" fillId="0" borderId="44" applyNumberFormat="0" applyFill="0" applyAlignment="0" applyProtection="0"/>
    <xf numFmtId="0" fontId="124" fillId="0" borderId="44" applyNumberFormat="0" applyFill="0" applyAlignment="0" applyProtection="0"/>
    <xf numFmtId="0" fontId="123" fillId="0" borderId="16" applyNumberFormat="0" applyFill="0" applyAlignment="0" applyProtection="0"/>
    <xf numFmtId="0" fontId="123" fillId="0" borderId="16" applyNumberFormat="0" applyFill="0" applyAlignment="0" applyProtection="0"/>
    <xf numFmtId="0" fontId="124" fillId="0" borderId="44" applyNumberFormat="0" applyFill="0" applyAlignment="0" applyProtection="0"/>
    <xf numFmtId="0" fontId="125" fillId="24" borderId="17" applyNumberFormat="0" applyAlignment="0" applyProtection="0"/>
    <xf numFmtId="0" fontId="125" fillId="55" borderId="17" applyNumberFormat="0" applyAlignment="0" applyProtection="0"/>
    <xf numFmtId="0" fontId="125" fillId="55" borderId="17" applyNumberFormat="0" applyAlignment="0" applyProtection="0"/>
    <xf numFmtId="0" fontId="126" fillId="17" borderId="18" applyNumberFormat="0" applyAlignment="0" applyProtection="0"/>
    <xf numFmtId="0" fontId="126" fillId="46" borderId="18" applyNumberFormat="0" applyAlignment="0" applyProtection="0"/>
    <xf numFmtId="0" fontId="126" fillId="17" borderId="18" applyNumberFormat="0" applyAlignment="0" applyProtection="0"/>
    <xf numFmtId="0" fontId="127" fillId="25" borderId="18" applyNumberFormat="0" applyAlignment="0" applyProtection="0"/>
    <xf numFmtId="0" fontId="127" fillId="25" borderId="18" applyNumberFormat="0" applyAlignment="0" applyProtection="0"/>
    <xf numFmtId="0" fontId="126" fillId="46" borderId="18" applyNumberFormat="0" applyAlignment="0" applyProtection="0"/>
    <xf numFmtId="0" fontId="126" fillId="17" borderId="18" applyNumberFormat="0" applyAlignment="0" applyProtection="0"/>
    <xf numFmtId="0" fontId="126" fillId="17" borderId="18" applyNumberFormat="0" applyAlignment="0" applyProtection="0"/>
    <xf numFmtId="0" fontId="127" fillId="25" borderId="18" applyNumberFormat="0" applyAlignment="0" applyProtection="0"/>
    <xf numFmtId="0" fontId="128" fillId="5" borderId="0" applyNumberFormat="0" applyBorder="0" applyAlignment="0" applyProtection="0"/>
    <xf numFmtId="0" fontId="128" fillId="30" borderId="0" applyNumberFormat="0" applyBorder="0" applyAlignment="0" applyProtection="0"/>
    <xf numFmtId="0" fontId="128" fillId="5" borderId="0" applyNumberFormat="0" applyBorder="0" applyAlignment="0" applyProtection="0"/>
    <xf numFmtId="0" fontId="128" fillId="7" borderId="0" applyNumberFormat="0" applyBorder="0" applyAlignment="0" applyProtection="0"/>
    <xf numFmtId="0" fontId="128" fillId="7" borderId="0" applyNumberFormat="0" applyBorder="0" applyAlignment="0" applyProtection="0"/>
    <xf numFmtId="0" fontId="128" fillId="30" borderId="0" applyNumberFormat="0" applyBorder="0" applyAlignment="0" applyProtection="0"/>
    <xf numFmtId="0" fontId="128" fillId="5" borderId="0" applyNumberFormat="0" applyBorder="0" applyAlignment="0" applyProtection="0"/>
    <xf numFmtId="0" fontId="128" fillId="5" borderId="0" applyNumberFormat="0" applyBorder="0" applyAlignment="0" applyProtection="0"/>
    <xf numFmtId="0" fontId="128" fillId="7" borderId="0" applyNumberFormat="0" applyBorder="0" applyAlignment="0" applyProtection="0"/>
    <xf numFmtId="0" fontId="25" fillId="0" borderId="0"/>
    <xf numFmtId="0" fontId="129" fillId="0" borderId="0"/>
    <xf numFmtId="0" fontId="25" fillId="0" borderId="0"/>
    <xf numFmtId="165" fontId="45" fillId="0" borderId="0" applyFont="0" applyFill="0" applyBorder="0" applyAlignment="0" applyProtection="0"/>
    <xf numFmtId="44" fontId="45" fillId="0" borderId="0" applyFont="0" applyFill="0" applyBorder="0" applyAlignment="0" applyProtection="0"/>
    <xf numFmtId="171" fontId="25" fillId="0" borderId="0" applyFill="0" applyBorder="0" applyAlignment="0" applyProtection="0"/>
    <xf numFmtId="172" fontId="43" fillId="0" borderId="0" applyFont="0" applyFill="0" applyBorder="0" applyAlignment="0" applyProtection="0"/>
    <xf numFmtId="173" fontId="25" fillId="0" borderId="0" applyFill="0" applyBorder="0" applyAlignment="0" applyProtection="0"/>
    <xf numFmtId="173" fontId="120" fillId="0" borderId="0" applyFill="0" applyBorder="0" applyAlignment="0" applyProtection="0"/>
    <xf numFmtId="173" fontId="25" fillId="0" borderId="0" applyFill="0" applyBorder="0" applyAlignment="0" applyProtection="0"/>
    <xf numFmtId="172" fontId="43" fillId="0" borderId="0" applyFont="0" applyFill="0" applyBorder="0" applyAlignment="0" applyProtection="0"/>
    <xf numFmtId="173" fontId="120" fillId="0" borderId="0" applyFill="0" applyBorder="0" applyAlignment="0" applyProtection="0"/>
    <xf numFmtId="172" fontId="118" fillId="0" borderId="0" applyFont="0" applyFill="0" applyBorder="0" applyAlignment="0" applyProtection="0"/>
    <xf numFmtId="174" fontId="27" fillId="0" borderId="0" applyFont="0" applyFill="0" applyBorder="0" applyAlignment="0" applyProtection="0"/>
    <xf numFmtId="174" fontId="27" fillId="0" borderId="0" applyFont="0" applyFill="0" applyBorder="0" applyAlignment="0" applyProtection="0"/>
    <xf numFmtId="172" fontId="27" fillId="0" borderId="0" applyFont="0" applyFill="0" applyBorder="0" applyAlignment="0" applyProtection="0"/>
    <xf numFmtId="0" fontId="130" fillId="9" borderId="18" applyNumberFormat="0" applyAlignment="0" applyProtection="0"/>
    <xf numFmtId="0" fontId="130" fillId="34" borderId="18" applyNumberFormat="0" applyAlignment="0" applyProtection="0"/>
    <xf numFmtId="0" fontId="130" fillId="9" borderId="18" applyNumberFormat="0" applyAlignment="0" applyProtection="0"/>
    <xf numFmtId="0" fontId="130" fillId="18" borderId="18" applyNumberFormat="0" applyAlignment="0" applyProtection="0"/>
    <xf numFmtId="0" fontId="130" fillId="18" borderId="18" applyNumberFormat="0" applyAlignment="0" applyProtection="0"/>
    <xf numFmtId="0" fontId="130" fillId="34" borderId="18" applyNumberFormat="0" applyAlignment="0" applyProtection="0"/>
    <xf numFmtId="0" fontId="130" fillId="9" borderId="18" applyNumberFormat="0" applyAlignment="0" applyProtection="0"/>
    <xf numFmtId="0" fontId="130" fillId="9" borderId="18" applyNumberFormat="0" applyAlignment="0" applyProtection="0"/>
    <xf numFmtId="0" fontId="130" fillId="18" borderId="18" applyNumberFormat="0" applyAlignment="0" applyProtection="0"/>
    <xf numFmtId="0" fontId="131" fillId="0" borderId="19" applyNumberFormat="0" applyFill="0" applyAlignment="0" applyProtection="0"/>
    <xf numFmtId="0" fontId="131" fillId="0" borderId="19" applyNumberFormat="0" applyFill="0" applyAlignment="0" applyProtection="0"/>
    <xf numFmtId="0" fontId="131" fillId="0" borderId="45" applyNumberFormat="0" applyFill="0" applyAlignment="0" applyProtection="0"/>
    <xf numFmtId="0" fontId="131" fillId="0" borderId="45" applyNumberFormat="0" applyFill="0" applyAlignment="0" applyProtection="0"/>
    <xf numFmtId="0" fontId="131" fillId="0" borderId="19" applyNumberFormat="0" applyFill="0" applyAlignment="0" applyProtection="0"/>
    <xf numFmtId="0" fontId="131" fillId="0" borderId="19" applyNumberFormat="0" applyFill="0" applyAlignment="0" applyProtection="0"/>
    <xf numFmtId="0" fontId="131" fillId="0" borderId="45" applyNumberFormat="0" applyFill="0" applyAlignment="0" applyProtection="0"/>
    <xf numFmtId="175" fontId="132"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5" fillId="0" borderId="0">
      <alignment vertical="top"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0" fontId="45" fillId="29" borderId="0" applyNumberFormat="0" applyBorder="0" applyAlignment="0" applyProtection="0"/>
    <xf numFmtId="0" fontId="45" fillId="4" borderId="0" applyNumberFormat="0" applyBorder="0" applyAlignment="0" applyProtection="0"/>
    <xf numFmtId="0" fontId="45" fillId="10"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29" borderId="0" applyNumberFormat="0" applyBorder="0" applyAlignment="0" applyProtection="0"/>
    <xf numFmtId="0" fontId="45" fillId="10" borderId="0" applyNumberFormat="0" applyBorder="0" applyAlignment="0" applyProtection="0"/>
    <xf numFmtId="0" fontId="48" fillId="4" borderId="0" applyNumberFormat="0" applyBorder="0" applyAlignment="0" applyProtection="0"/>
    <xf numFmtId="0" fontId="45" fillId="10" borderId="0" applyNumberFormat="0" applyBorder="0" applyAlignment="0" applyProtection="0"/>
    <xf numFmtId="0" fontId="45" fillId="4"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45" fillId="4" borderId="0" applyNumberFormat="0" applyBorder="0" applyAlignment="0" applyProtection="0"/>
    <xf numFmtId="0" fontId="45" fillId="30" borderId="0" applyNumberFormat="0" applyBorder="0" applyAlignment="0" applyProtection="0"/>
    <xf numFmtId="0" fontId="45" fillId="5" borderId="0" applyNumberFormat="0" applyBorder="0" applyAlignment="0" applyProtection="0"/>
    <xf numFmtId="0" fontId="45" fillId="11"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5" fillId="30" borderId="0" applyNumberFormat="0" applyBorder="0" applyAlignment="0" applyProtection="0"/>
    <xf numFmtId="0" fontId="45" fillId="11" borderId="0" applyNumberFormat="0" applyBorder="0" applyAlignment="0" applyProtection="0"/>
    <xf numFmtId="0" fontId="48" fillId="5" borderId="0" applyNumberFormat="0" applyBorder="0" applyAlignment="0" applyProtection="0"/>
    <xf numFmtId="0" fontId="45" fillId="11" borderId="0" applyNumberFormat="0" applyBorder="0" applyAlignment="0" applyProtection="0"/>
    <xf numFmtId="0" fontId="45" fillId="5"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45" fillId="5" borderId="0" applyNumberFormat="0" applyBorder="0" applyAlignment="0" applyProtection="0"/>
    <xf numFmtId="0" fontId="45" fillId="31" borderId="0" applyNumberFormat="0" applyBorder="0" applyAlignment="0" applyProtection="0"/>
    <xf numFmtId="0" fontId="45" fillId="6" borderId="0" applyNumberFormat="0" applyBorder="0" applyAlignment="0" applyProtection="0"/>
    <xf numFmtId="0" fontId="45" fillId="19" borderId="0" applyNumberFormat="0" applyBorder="0" applyAlignment="0" applyProtection="0"/>
    <xf numFmtId="0" fontId="45" fillId="6" borderId="0" applyNumberFormat="0" applyBorder="0" applyAlignment="0" applyProtection="0"/>
    <xf numFmtId="0" fontId="45" fillId="6"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31" borderId="0" applyNumberFormat="0" applyBorder="0" applyAlignment="0" applyProtection="0"/>
    <xf numFmtId="0" fontId="45" fillId="19" borderId="0" applyNumberFormat="0" applyBorder="0" applyAlignment="0" applyProtection="0"/>
    <xf numFmtId="0" fontId="48" fillId="6" borderId="0" applyNumberFormat="0" applyBorder="0" applyAlignment="0" applyProtection="0"/>
    <xf numFmtId="0" fontId="45" fillId="19" borderId="0" applyNumberFormat="0" applyBorder="0" applyAlignment="0" applyProtection="0"/>
    <xf numFmtId="0" fontId="45" fillId="6"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99" fillId="6" borderId="0" applyNumberFormat="0" applyBorder="0" applyAlignment="0" applyProtection="0"/>
    <xf numFmtId="0" fontId="99" fillId="6" borderId="0" applyNumberFormat="0" applyBorder="0" applyAlignment="0" applyProtection="0"/>
    <xf numFmtId="0" fontId="99" fillId="6" borderId="0" applyNumberFormat="0" applyBorder="0" applyAlignment="0" applyProtection="0"/>
    <xf numFmtId="0" fontId="45" fillId="6" borderId="0" applyNumberFormat="0" applyBorder="0" applyAlignment="0" applyProtection="0"/>
    <xf numFmtId="0" fontId="45" fillId="32" borderId="0" applyNumberFormat="0" applyBorder="0" applyAlignment="0" applyProtection="0"/>
    <xf numFmtId="0" fontId="45" fillId="7" borderId="0" applyNumberFormat="0" applyBorder="0" applyAlignment="0" applyProtection="0"/>
    <xf numFmtId="0" fontId="45" fillId="9" borderId="0" applyNumberFormat="0" applyBorder="0" applyAlignment="0" applyProtection="0"/>
    <xf numFmtId="0" fontId="45" fillId="7" borderId="0" applyNumberFormat="0" applyBorder="0" applyAlignment="0" applyProtection="0"/>
    <xf numFmtId="0" fontId="45" fillId="7"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32" borderId="0" applyNumberFormat="0" applyBorder="0" applyAlignment="0" applyProtection="0"/>
    <xf numFmtId="0" fontId="45" fillId="9" borderId="0" applyNumberFormat="0" applyBorder="0" applyAlignment="0" applyProtection="0"/>
    <xf numFmtId="0" fontId="48" fillId="7" borderId="0" applyNumberFormat="0" applyBorder="0" applyAlignment="0" applyProtection="0"/>
    <xf numFmtId="0" fontId="45" fillId="9" borderId="0" applyNumberFormat="0" applyBorder="0" applyAlignment="0" applyProtection="0"/>
    <xf numFmtId="0" fontId="45" fillId="7"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99" fillId="7" borderId="0" applyNumberFormat="0" applyBorder="0" applyAlignment="0" applyProtection="0"/>
    <xf numFmtId="0" fontId="99" fillId="7" borderId="0" applyNumberFormat="0" applyBorder="0" applyAlignment="0" applyProtection="0"/>
    <xf numFmtId="0" fontId="99" fillId="7" borderId="0" applyNumberFormat="0" applyBorder="0" applyAlignment="0" applyProtection="0"/>
    <xf numFmtId="0" fontId="45" fillId="7" borderId="0" applyNumberFormat="0" applyBorder="0" applyAlignment="0" applyProtection="0"/>
    <xf numFmtId="0" fontId="45" fillId="33"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45" fillId="33" borderId="0" applyNumberFormat="0" applyBorder="0" applyAlignment="0" applyProtection="0"/>
    <xf numFmtId="0" fontId="45" fillId="8" borderId="0" applyNumberFormat="0" applyBorder="0" applyAlignment="0" applyProtection="0"/>
    <xf numFmtId="0" fontId="48" fillId="8"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45" fillId="34" borderId="0" applyNumberFormat="0" applyBorder="0" applyAlignment="0" applyProtection="0"/>
    <xf numFmtId="0" fontId="45" fillId="9" borderId="0" applyNumberFormat="0" applyBorder="0" applyAlignment="0" applyProtection="0"/>
    <xf numFmtId="0" fontId="45" fillId="1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34" borderId="0" applyNumberFormat="0" applyBorder="0" applyAlignment="0" applyProtection="0"/>
    <xf numFmtId="0" fontId="45" fillId="19" borderId="0" applyNumberFormat="0" applyBorder="0" applyAlignment="0" applyProtection="0"/>
    <xf numFmtId="0" fontId="48" fillId="9" borderId="0" applyNumberFormat="0" applyBorder="0" applyAlignment="0" applyProtection="0"/>
    <xf numFmtId="0" fontId="45" fillId="19" borderId="0" applyNumberFormat="0" applyBorder="0" applyAlignment="0" applyProtection="0"/>
    <xf numFmtId="0" fontId="45" fillId="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99" fillId="9" borderId="0" applyNumberFormat="0" applyBorder="0" applyAlignment="0" applyProtection="0"/>
    <xf numFmtId="0" fontId="99" fillId="9" borderId="0" applyNumberFormat="0" applyBorder="0" applyAlignment="0" applyProtection="0"/>
    <xf numFmtId="0" fontId="99" fillId="9"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4" borderId="0" applyNumberFormat="0" applyBorder="0" applyAlignment="0" applyProtection="0"/>
    <xf numFmtId="0" fontId="45" fillId="10" borderId="0" applyNumberFormat="0" applyBorder="0" applyAlignment="0" applyProtection="0"/>
    <xf numFmtId="0" fontId="45" fillId="11" borderId="0" applyNumberFormat="0" applyBorder="0" applyAlignment="0" applyProtection="0"/>
    <xf numFmtId="0" fontId="45" fillId="5" borderId="0" applyNumberFormat="0" applyBorder="0" applyAlignment="0" applyProtection="0"/>
    <xf numFmtId="0" fontId="45" fillId="11" borderId="0" applyNumberFormat="0" applyBorder="0" applyAlignment="0" applyProtection="0"/>
    <xf numFmtId="0" fontId="45" fillId="19" borderId="0" applyNumberFormat="0" applyBorder="0" applyAlignment="0" applyProtection="0"/>
    <xf numFmtId="0" fontId="45" fillId="6" borderId="0" applyNumberFormat="0" applyBorder="0" applyAlignment="0" applyProtection="0"/>
    <xf numFmtId="0" fontId="45" fillId="19" borderId="0" applyNumberFormat="0" applyBorder="0" applyAlignment="0" applyProtection="0"/>
    <xf numFmtId="0" fontId="45" fillId="9" borderId="0" applyNumberFormat="0" applyBorder="0" applyAlignment="0" applyProtection="0"/>
    <xf numFmtId="0" fontId="45" fillId="7" borderId="0" applyNumberFormat="0" applyBorder="0" applyAlignment="0" applyProtection="0"/>
    <xf numFmtId="0" fontId="45" fillId="9" borderId="0" applyNumberFormat="0" applyBorder="0" applyAlignment="0" applyProtection="0"/>
    <xf numFmtId="0" fontId="45" fillId="8" borderId="0" applyNumberFormat="0" applyBorder="0" applyAlignment="0" applyProtection="0"/>
    <xf numFmtId="0" fontId="45" fillId="19" borderId="0" applyNumberFormat="0" applyBorder="0" applyAlignment="0" applyProtection="0"/>
    <xf numFmtId="0" fontId="45" fillId="9" borderId="0" applyNumberFormat="0" applyBorder="0" applyAlignment="0" applyProtection="0"/>
    <xf numFmtId="0" fontId="45" fillId="19" borderId="0" applyNumberFormat="0" applyBorder="0" applyAlignment="0" applyProtection="0"/>
    <xf numFmtId="0" fontId="45" fillId="35"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45" fillId="35" borderId="0" applyNumberFormat="0" applyBorder="0" applyAlignment="0" applyProtection="0"/>
    <xf numFmtId="0" fontId="45" fillId="8" borderId="0" applyNumberFormat="0" applyBorder="0" applyAlignment="0" applyProtection="0"/>
    <xf numFmtId="0" fontId="48" fillId="10" borderId="0" applyNumberFormat="0" applyBorder="0" applyAlignment="0" applyProtection="0"/>
    <xf numFmtId="0" fontId="45" fillId="8"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99" fillId="10" borderId="0" applyNumberFormat="0" applyBorder="0" applyAlignment="0" applyProtection="0"/>
    <xf numFmtId="0" fontId="99" fillId="10" borderId="0" applyNumberFormat="0" applyBorder="0" applyAlignment="0" applyProtection="0"/>
    <xf numFmtId="0" fontId="99" fillId="10" borderId="0" applyNumberFormat="0" applyBorder="0" applyAlignment="0" applyProtection="0"/>
    <xf numFmtId="0" fontId="45" fillId="10" borderId="0" applyNumberFormat="0" applyBorder="0" applyAlignment="0" applyProtection="0"/>
    <xf numFmtId="0" fontId="45" fillId="36"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5" fillId="36" borderId="0" applyNumberFormat="0" applyBorder="0" applyAlignment="0" applyProtection="0"/>
    <xf numFmtId="0" fontId="45" fillId="11" borderId="0" applyNumberFormat="0" applyBorder="0" applyAlignment="0" applyProtection="0"/>
    <xf numFmtId="0" fontId="48" fillId="11"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99" fillId="11" borderId="0" applyNumberFormat="0" applyBorder="0" applyAlignment="0" applyProtection="0"/>
    <xf numFmtId="0" fontId="99" fillId="11" borderId="0" applyNumberFormat="0" applyBorder="0" applyAlignment="0" applyProtection="0"/>
    <xf numFmtId="0" fontId="99" fillId="11" borderId="0" applyNumberFormat="0" applyBorder="0" applyAlignment="0" applyProtection="0"/>
    <xf numFmtId="0" fontId="45" fillId="37" borderId="0" applyNumberFormat="0" applyBorder="0" applyAlignment="0" applyProtection="0"/>
    <xf numFmtId="0" fontId="45" fillId="12" borderId="0" applyNumberFormat="0" applyBorder="0" applyAlignment="0" applyProtection="0"/>
    <xf numFmtId="0" fontId="45" fillId="18"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37" borderId="0" applyNumberFormat="0" applyBorder="0" applyAlignment="0" applyProtection="0"/>
    <xf numFmtId="0" fontId="45" fillId="18" borderId="0" applyNumberFormat="0" applyBorder="0" applyAlignment="0" applyProtection="0"/>
    <xf numFmtId="0" fontId="48" fillId="12" borderId="0" applyNumberFormat="0" applyBorder="0" applyAlignment="0" applyProtection="0"/>
    <xf numFmtId="0" fontId="45" fillId="18" borderId="0" applyNumberFormat="0" applyBorder="0" applyAlignment="0" applyProtection="0"/>
    <xf numFmtId="0" fontId="45" fillId="12"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99" fillId="12" borderId="0" applyNumberFormat="0" applyBorder="0" applyAlignment="0" applyProtection="0"/>
    <xf numFmtId="0" fontId="99" fillId="12" borderId="0" applyNumberFormat="0" applyBorder="0" applyAlignment="0" applyProtection="0"/>
    <xf numFmtId="0" fontId="99" fillId="12" borderId="0" applyNumberFormat="0" applyBorder="0" applyAlignment="0" applyProtection="0"/>
    <xf numFmtId="0" fontId="45" fillId="12" borderId="0" applyNumberFormat="0" applyBorder="0" applyAlignment="0" applyProtection="0"/>
    <xf numFmtId="0" fontId="45" fillId="32" borderId="0" applyNumberFormat="0" applyBorder="0" applyAlignment="0" applyProtection="0"/>
    <xf numFmtId="0" fontId="45" fillId="7" borderId="0" applyNumberFormat="0" applyBorder="0" applyAlignment="0" applyProtection="0"/>
    <xf numFmtId="0" fontId="45" fillId="5" borderId="0" applyNumberFormat="0" applyBorder="0" applyAlignment="0" applyProtection="0"/>
    <xf numFmtId="0" fontId="45" fillId="7" borderId="0" applyNumberFormat="0" applyBorder="0" applyAlignment="0" applyProtection="0"/>
    <xf numFmtId="0" fontId="45" fillId="7"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45" fillId="32" borderId="0" applyNumberFormat="0" applyBorder="0" applyAlignment="0" applyProtection="0"/>
    <xf numFmtId="0" fontId="45" fillId="5" borderId="0" applyNumberFormat="0" applyBorder="0" applyAlignment="0" applyProtection="0"/>
    <xf numFmtId="0" fontId="48" fillId="7" borderId="0" applyNumberFormat="0" applyBorder="0" applyAlignment="0" applyProtection="0"/>
    <xf numFmtId="0" fontId="45" fillId="5" borderId="0" applyNumberFormat="0" applyBorder="0" applyAlignment="0" applyProtection="0"/>
    <xf numFmtId="0" fontId="45" fillId="7"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99" fillId="7" borderId="0" applyNumberFormat="0" applyBorder="0" applyAlignment="0" applyProtection="0"/>
    <xf numFmtId="0" fontId="99" fillId="7" borderId="0" applyNumberFormat="0" applyBorder="0" applyAlignment="0" applyProtection="0"/>
    <xf numFmtId="0" fontId="99" fillId="7" borderId="0" applyNumberFormat="0" applyBorder="0" applyAlignment="0" applyProtection="0"/>
    <xf numFmtId="0" fontId="45" fillId="7" borderId="0" applyNumberFormat="0" applyBorder="0" applyAlignment="0" applyProtection="0"/>
    <xf numFmtId="0" fontId="45" fillId="35"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45" fillId="35" borderId="0" applyNumberFormat="0" applyBorder="0" applyAlignment="0" applyProtection="0"/>
    <xf numFmtId="0" fontId="45" fillId="8" borderId="0" applyNumberFormat="0" applyBorder="0" applyAlignment="0" applyProtection="0"/>
    <xf numFmtId="0" fontId="48" fillId="10" borderId="0" applyNumberFormat="0" applyBorder="0" applyAlignment="0" applyProtection="0"/>
    <xf numFmtId="0" fontId="45" fillId="8"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8" borderId="0" applyNumberFormat="0" applyBorder="0" applyAlignment="0" applyProtection="0"/>
    <xf numFmtId="0" fontId="99" fillId="10" borderId="0" applyNumberFormat="0" applyBorder="0" applyAlignment="0" applyProtection="0"/>
    <xf numFmtId="0" fontId="99" fillId="10" borderId="0" applyNumberFormat="0" applyBorder="0" applyAlignment="0" applyProtection="0"/>
    <xf numFmtId="0" fontId="99" fillId="10" borderId="0" applyNumberFormat="0" applyBorder="0" applyAlignment="0" applyProtection="0"/>
    <xf numFmtId="0" fontId="45" fillId="10" borderId="0" applyNumberFormat="0" applyBorder="0" applyAlignment="0" applyProtection="0"/>
    <xf numFmtId="0" fontId="45" fillId="39" borderId="0" applyNumberFormat="0" applyBorder="0" applyAlignment="0" applyProtection="0"/>
    <xf numFmtId="0" fontId="45" fillId="1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5" fillId="19" borderId="0" applyNumberFormat="0" applyBorder="0" applyAlignment="0" applyProtection="0"/>
    <xf numFmtId="0" fontId="45" fillId="3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99" fillId="39" borderId="0" applyNumberFormat="0" applyBorder="0" applyAlignment="0" applyProtection="0"/>
    <xf numFmtId="0" fontId="99" fillId="39" borderId="0" applyNumberFormat="0" applyBorder="0" applyAlignment="0" applyProtection="0"/>
    <xf numFmtId="0" fontId="99" fillId="39" borderId="0" applyNumberFormat="0" applyBorder="0" applyAlignment="0" applyProtection="0"/>
    <xf numFmtId="0" fontId="45" fillId="39" borderId="0" applyNumberFormat="0" applyBorder="0" applyAlignment="0" applyProtection="0"/>
    <xf numFmtId="0" fontId="45" fillId="8"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11" borderId="0" applyNumberFormat="0" applyBorder="0" applyAlignment="0" applyProtection="0"/>
    <xf numFmtId="0" fontId="45" fillId="18" borderId="0" applyNumberFormat="0" applyBorder="0" applyAlignment="0" applyProtection="0"/>
    <xf numFmtId="0" fontId="45" fillId="12" borderId="0" applyNumberFormat="0" applyBorder="0" applyAlignment="0" applyProtection="0"/>
    <xf numFmtId="0" fontId="45" fillId="18" borderId="0" applyNumberFormat="0" applyBorder="0" applyAlignment="0" applyProtection="0"/>
    <xf numFmtId="0" fontId="45" fillId="5" borderId="0" applyNumberFormat="0" applyBorder="0" applyAlignment="0" applyProtection="0"/>
    <xf numFmtId="0" fontId="45" fillId="7" borderId="0" applyNumberFormat="0" applyBorder="0" applyAlignment="0" applyProtection="0"/>
    <xf numFmtId="0" fontId="45" fillId="5" borderId="0" applyNumberFormat="0" applyBorder="0" applyAlignment="0" applyProtection="0"/>
    <xf numFmtId="0" fontId="45" fillId="8" borderId="0" applyNumberFormat="0" applyBorder="0" applyAlignment="0" applyProtection="0"/>
    <xf numFmtId="0" fontId="45" fillId="10" borderId="0" applyNumberFormat="0" applyBorder="0" applyAlignment="0" applyProtection="0"/>
    <xf numFmtId="0" fontId="45" fillId="8" borderId="0" applyNumberFormat="0" applyBorder="0" applyAlignment="0" applyProtection="0"/>
    <xf numFmtId="0" fontId="45" fillId="19" borderId="0" applyNumberFormat="0" applyBorder="0" applyAlignment="0" applyProtection="0"/>
    <xf numFmtId="0" fontId="45" fillId="39" borderId="0" applyNumberFormat="0" applyBorder="0" applyAlignment="0" applyProtection="0"/>
    <xf numFmtId="0" fontId="45" fillId="19" borderId="0" applyNumberFormat="0" applyBorder="0" applyAlignment="0" applyProtection="0"/>
    <xf numFmtId="0" fontId="103" fillId="40" borderId="0" applyNumberFormat="0" applyBorder="0" applyAlignment="0" applyProtection="0"/>
    <xf numFmtId="0" fontId="103" fillId="13" borderId="0" applyNumberFormat="0" applyBorder="0" applyAlignment="0" applyProtection="0"/>
    <xf numFmtId="0" fontId="103" fillId="8" borderId="0" applyNumberFormat="0" applyBorder="0" applyAlignment="0" applyProtection="0"/>
    <xf numFmtId="0" fontId="103" fillId="13" borderId="0" applyNumberFormat="0" applyBorder="0" applyAlignment="0" applyProtection="0"/>
    <xf numFmtId="0" fontId="103" fillId="13" borderId="0" applyNumberFormat="0" applyBorder="0" applyAlignment="0" applyProtection="0"/>
    <xf numFmtId="0" fontId="103" fillId="8" borderId="0" applyNumberFormat="0" applyBorder="0" applyAlignment="0" applyProtection="0"/>
    <xf numFmtId="0" fontId="103" fillId="8" borderId="0" applyNumberFormat="0" applyBorder="0" applyAlignment="0" applyProtection="0"/>
    <xf numFmtId="0" fontId="103" fillId="40" borderId="0" applyNumberFormat="0" applyBorder="0" applyAlignment="0" applyProtection="0"/>
    <xf numFmtId="0" fontId="103" fillId="8" borderId="0" applyNumberFormat="0" applyBorder="0" applyAlignment="0" applyProtection="0"/>
    <xf numFmtId="0" fontId="49" fillId="13" borderId="0" applyNumberFormat="0" applyBorder="0" applyAlignment="0" applyProtection="0"/>
    <xf numFmtId="0" fontId="103" fillId="8" borderId="0" applyNumberFormat="0" applyBorder="0" applyAlignment="0" applyProtection="0"/>
    <xf numFmtId="0" fontId="103" fillId="13" borderId="0" applyNumberFormat="0" applyBorder="0" applyAlignment="0" applyProtection="0"/>
    <xf numFmtId="0" fontId="103" fillId="8" borderId="0" applyNumberFormat="0" applyBorder="0" applyAlignment="0" applyProtection="0"/>
    <xf numFmtId="0" fontId="103" fillId="8" borderId="0" applyNumberFormat="0" applyBorder="0" applyAlignment="0" applyProtection="0"/>
    <xf numFmtId="0" fontId="137" fillId="13" borderId="0" applyNumberFormat="0" applyBorder="0" applyAlignment="0" applyProtection="0"/>
    <xf numFmtId="0" fontId="137" fillId="13" borderId="0" applyNumberFormat="0" applyBorder="0" applyAlignment="0" applyProtection="0"/>
    <xf numFmtId="0" fontId="137" fillId="13" borderId="0" applyNumberFormat="0" applyBorder="0" applyAlignment="0" applyProtection="0"/>
    <xf numFmtId="0" fontId="103" fillId="13" borderId="0" applyNumberFormat="0" applyBorder="0" applyAlignment="0" applyProtection="0"/>
    <xf numFmtId="0" fontId="103" fillId="36" borderId="0" applyNumberFormat="0" applyBorder="0" applyAlignment="0" applyProtection="0"/>
    <xf numFmtId="0" fontId="103" fillId="11" borderId="0" applyNumberFormat="0" applyBorder="0" applyAlignment="0" applyProtection="0"/>
    <xf numFmtId="0" fontId="103" fillId="23"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03" fillId="23" borderId="0" applyNumberFormat="0" applyBorder="0" applyAlignment="0" applyProtection="0"/>
    <xf numFmtId="0" fontId="103" fillId="23" borderId="0" applyNumberFormat="0" applyBorder="0" applyAlignment="0" applyProtection="0"/>
    <xf numFmtId="0" fontId="103" fillId="36" borderId="0" applyNumberFormat="0" applyBorder="0" applyAlignment="0" applyProtection="0"/>
    <xf numFmtId="0" fontId="103" fillId="23" borderId="0" applyNumberFormat="0" applyBorder="0" applyAlignment="0" applyProtection="0"/>
    <xf numFmtId="0" fontId="49" fillId="11" borderId="0" applyNumberFormat="0" applyBorder="0" applyAlignment="0" applyProtection="0"/>
    <xf numFmtId="0" fontId="103" fillId="23" borderId="0" applyNumberFormat="0" applyBorder="0" applyAlignment="0" applyProtection="0"/>
    <xf numFmtId="0" fontId="103" fillId="11" borderId="0" applyNumberFormat="0" applyBorder="0" applyAlignment="0" applyProtection="0"/>
    <xf numFmtId="0" fontId="103" fillId="23" borderId="0" applyNumberFormat="0" applyBorder="0" applyAlignment="0" applyProtection="0"/>
    <xf numFmtId="0" fontId="103" fillId="23" borderId="0" applyNumberFormat="0" applyBorder="0" applyAlignment="0" applyProtection="0"/>
    <xf numFmtId="0" fontId="137" fillId="11" borderId="0" applyNumberFormat="0" applyBorder="0" applyAlignment="0" applyProtection="0"/>
    <xf numFmtId="0" fontId="137" fillId="11" borderId="0" applyNumberFormat="0" applyBorder="0" applyAlignment="0" applyProtection="0"/>
    <xf numFmtId="0" fontId="137" fillId="11" borderId="0" applyNumberFormat="0" applyBorder="0" applyAlignment="0" applyProtection="0"/>
    <xf numFmtId="0" fontId="103" fillId="11" borderId="0" applyNumberFormat="0" applyBorder="0" applyAlignment="0" applyProtection="0"/>
    <xf numFmtId="0" fontId="103" fillId="37" borderId="0" applyNumberFormat="0" applyBorder="0" applyAlignment="0" applyProtection="0"/>
    <xf numFmtId="0" fontId="103" fillId="12" borderId="0" applyNumberFormat="0" applyBorder="0" applyAlignment="0" applyProtection="0"/>
    <xf numFmtId="0" fontId="103" fillId="39" borderId="0" applyNumberFormat="0" applyBorder="0" applyAlignment="0" applyProtection="0"/>
    <xf numFmtId="0" fontId="103" fillId="12" borderId="0" applyNumberFormat="0" applyBorder="0" applyAlignment="0" applyProtection="0"/>
    <xf numFmtId="0" fontId="103" fillId="12" borderId="0" applyNumberFormat="0" applyBorder="0" applyAlignment="0" applyProtection="0"/>
    <xf numFmtId="0" fontId="103" fillId="39" borderId="0" applyNumberFormat="0" applyBorder="0" applyAlignment="0" applyProtection="0"/>
    <xf numFmtId="0" fontId="103" fillId="39" borderId="0" applyNumberFormat="0" applyBorder="0" applyAlignment="0" applyProtection="0"/>
    <xf numFmtId="0" fontId="103" fillId="37" borderId="0" applyNumberFormat="0" applyBorder="0" applyAlignment="0" applyProtection="0"/>
    <xf numFmtId="0" fontId="103" fillId="39" borderId="0" applyNumberFormat="0" applyBorder="0" applyAlignment="0" applyProtection="0"/>
    <xf numFmtId="0" fontId="49" fillId="12" borderId="0" applyNumberFormat="0" applyBorder="0" applyAlignment="0" applyProtection="0"/>
    <xf numFmtId="0" fontId="103" fillId="39" borderId="0" applyNumberFormat="0" applyBorder="0" applyAlignment="0" applyProtection="0"/>
    <xf numFmtId="0" fontId="103" fillId="12" borderId="0" applyNumberFormat="0" applyBorder="0" applyAlignment="0" applyProtection="0"/>
    <xf numFmtId="0" fontId="103" fillId="39" borderId="0" applyNumberFormat="0" applyBorder="0" applyAlignment="0" applyProtection="0"/>
    <xf numFmtId="0" fontId="103" fillId="39" borderId="0" applyNumberFormat="0" applyBorder="0" applyAlignment="0" applyProtection="0"/>
    <xf numFmtId="0" fontId="137" fillId="12" borderId="0" applyNumberFormat="0" applyBorder="0" applyAlignment="0" applyProtection="0"/>
    <xf numFmtId="0" fontId="137" fillId="12" borderId="0" applyNumberFormat="0" applyBorder="0" applyAlignment="0" applyProtection="0"/>
    <xf numFmtId="0" fontId="137" fillId="12" borderId="0" applyNumberFormat="0" applyBorder="0" applyAlignment="0" applyProtection="0"/>
    <xf numFmtId="0" fontId="103" fillId="12" borderId="0" applyNumberFormat="0" applyBorder="0" applyAlignment="0" applyProtection="0"/>
    <xf numFmtId="0" fontId="103" fillId="41" borderId="0" applyNumberFormat="0" applyBorder="0" applyAlignment="0" applyProtection="0"/>
    <xf numFmtId="0" fontId="103" fillId="14" borderId="0" applyNumberFormat="0" applyBorder="0" applyAlignment="0" applyProtection="0"/>
    <xf numFmtId="0" fontId="103" fillId="5" borderId="0" applyNumberFormat="0" applyBorder="0" applyAlignment="0" applyProtection="0"/>
    <xf numFmtId="0" fontId="103" fillId="14" borderId="0" applyNumberFormat="0" applyBorder="0" applyAlignment="0" applyProtection="0"/>
    <xf numFmtId="0" fontId="103" fillId="14" borderId="0" applyNumberFormat="0" applyBorder="0" applyAlignment="0" applyProtection="0"/>
    <xf numFmtId="0" fontId="103" fillId="5" borderId="0" applyNumberFormat="0" applyBorder="0" applyAlignment="0" applyProtection="0"/>
    <xf numFmtId="0" fontId="103" fillId="5" borderId="0" applyNumberFormat="0" applyBorder="0" applyAlignment="0" applyProtection="0"/>
    <xf numFmtId="0" fontId="103" fillId="41" borderId="0" applyNumberFormat="0" applyBorder="0" applyAlignment="0" applyProtection="0"/>
    <xf numFmtId="0" fontId="103" fillId="5" borderId="0" applyNumberFormat="0" applyBorder="0" applyAlignment="0" applyProtection="0"/>
    <xf numFmtId="0" fontId="49" fillId="14" borderId="0" applyNumberFormat="0" applyBorder="0" applyAlignment="0" applyProtection="0"/>
    <xf numFmtId="0" fontId="103" fillId="5" borderId="0" applyNumberFormat="0" applyBorder="0" applyAlignment="0" applyProtection="0"/>
    <xf numFmtId="0" fontId="103" fillId="14" borderId="0" applyNumberFormat="0" applyBorder="0" applyAlignment="0" applyProtection="0"/>
    <xf numFmtId="0" fontId="103" fillId="5" borderId="0" applyNumberFormat="0" applyBorder="0" applyAlignment="0" applyProtection="0"/>
    <xf numFmtId="0" fontId="103" fillId="5" borderId="0" applyNumberFormat="0" applyBorder="0" applyAlignment="0" applyProtection="0"/>
    <xf numFmtId="0" fontId="137" fillId="14" borderId="0" applyNumberFormat="0" applyBorder="0" applyAlignment="0" applyProtection="0"/>
    <xf numFmtId="0" fontId="137" fillId="14" borderId="0" applyNumberFormat="0" applyBorder="0" applyAlignment="0" applyProtection="0"/>
    <xf numFmtId="0" fontId="137" fillId="14" borderId="0" applyNumberFormat="0" applyBorder="0" applyAlignment="0" applyProtection="0"/>
    <xf numFmtId="0" fontId="103" fillId="14" borderId="0" applyNumberFormat="0" applyBorder="0" applyAlignment="0" applyProtection="0"/>
    <xf numFmtId="0" fontId="103" fillId="42" borderId="0" applyNumberFormat="0" applyBorder="0" applyAlignment="0" applyProtection="0"/>
    <xf numFmtId="0" fontId="103" fillId="15" borderId="0" applyNumberFormat="0" applyBorder="0" applyAlignment="0" applyProtection="0"/>
    <xf numFmtId="0" fontId="103" fillId="8" borderId="0" applyNumberFormat="0" applyBorder="0" applyAlignment="0" applyProtection="0"/>
    <xf numFmtId="0" fontId="103" fillId="15" borderId="0" applyNumberFormat="0" applyBorder="0" applyAlignment="0" applyProtection="0"/>
    <xf numFmtId="0" fontId="103" fillId="15" borderId="0" applyNumberFormat="0" applyBorder="0" applyAlignment="0" applyProtection="0"/>
    <xf numFmtId="0" fontId="103" fillId="8" borderId="0" applyNumberFormat="0" applyBorder="0" applyAlignment="0" applyProtection="0"/>
    <xf numFmtId="0" fontId="103" fillId="8" borderId="0" applyNumberFormat="0" applyBorder="0" applyAlignment="0" applyProtection="0"/>
    <xf numFmtId="0" fontId="103" fillId="42" borderId="0" applyNumberFormat="0" applyBorder="0" applyAlignment="0" applyProtection="0"/>
    <xf numFmtId="0" fontId="103" fillId="8" borderId="0" applyNumberFormat="0" applyBorder="0" applyAlignment="0" applyProtection="0"/>
    <xf numFmtId="0" fontId="49" fillId="15" borderId="0" applyNumberFormat="0" applyBorder="0" applyAlignment="0" applyProtection="0"/>
    <xf numFmtId="0" fontId="103" fillId="8" borderId="0" applyNumberFormat="0" applyBorder="0" applyAlignment="0" applyProtection="0"/>
    <xf numFmtId="0" fontId="103" fillId="15" borderId="0" applyNumberFormat="0" applyBorder="0" applyAlignment="0" applyProtection="0"/>
    <xf numFmtId="0" fontId="103" fillId="8" borderId="0" applyNumberFormat="0" applyBorder="0" applyAlignment="0" applyProtection="0"/>
    <xf numFmtId="0" fontId="103" fillId="8" borderId="0" applyNumberFormat="0" applyBorder="0" applyAlignment="0" applyProtection="0"/>
    <xf numFmtId="0" fontId="137" fillId="15" borderId="0" applyNumberFormat="0" applyBorder="0" applyAlignment="0" applyProtection="0"/>
    <xf numFmtId="0" fontId="137" fillId="15" borderId="0" applyNumberFormat="0" applyBorder="0" applyAlignment="0" applyProtection="0"/>
    <xf numFmtId="0" fontId="137" fillId="15" borderId="0" applyNumberFormat="0" applyBorder="0" applyAlignment="0" applyProtection="0"/>
    <xf numFmtId="0" fontId="103" fillId="15" borderId="0" applyNumberFormat="0" applyBorder="0" applyAlignment="0" applyProtection="0"/>
    <xf numFmtId="0" fontId="103" fillId="43" borderId="0" applyNumberFormat="0" applyBorder="0" applyAlignment="0" applyProtection="0"/>
    <xf numFmtId="0" fontId="103" fillId="16" borderId="0" applyNumberFormat="0" applyBorder="0" applyAlignment="0" applyProtection="0"/>
    <xf numFmtId="0" fontId="103" fillId="11" borderId="0" applyNumberFormat="0" applyBorder="0" applyAlignment="0" applyProtection="0"/>
    <xf numFmtId="0" fontId="103" fillId="16" borderId="0" applyNumberFormat="0" applyBorder="0" applyAlignment="0" applyProtection="0"/>
    <xf numFmtId="0" fontId="103" fillId="16"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03" fillId="43" borderId="0" applyNumberFormat="0" applyBorder="0" applyAlignment="0" applyProtection="0"/>
    <xf numFmtId="0" fontId="103" fillId="11" borderId="0" applyNumberFormat="0" applyBorder="0" applyAlignment="0" applyProtection="0"/>
    <xf numFmtId="0" fontId="49" fillId="16" borderId="0" applyNumberFormat="0" applyBorder="0" applyAlignment="0" applyProtection="0"/>
    <xf numFmtId="0" fontId="103" fillId="11" borderId="0" applyNumberFormat="0" applyBorder="0" applyAlignment="0" applyProtection="0"/>
    <xf numFmtId="0" fontId="103" fillId="16"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37" fillId="16" borderId="0" applyNumberFormat="0" applyBorder="0" applyAlignment="0" applyProtection="0"/>
    <xf numFmtId="0" fontId="137" fillId="16" borderId="0" applyNumberFormat="0" applyBorder="0" applyAlignment="0" applyProtection="0"/>
    <xf numFmtId="0" fontId="137" fillId="16" borderId="0" applyNumberFormat="0" applyBorder="0" applyAlignment="0" applyProtection="0"/>
    <xf numFmtId="0" fontId="103" fillId="16" borderId="0" applyNumberFormat="0" applyBorder="0" applyAlignment="0" applyProtection="0"/>
    <xf numFmtId="0" fontId="103" fillId="8" borderId="0" applyNumberFormat="0" applyBorder="0" applyAlignment="0" applyProtection="0"/>
    <xf numFmtId="0" fontId="103" fillId="13" borderId="0" applyNumberFormat="0" applyBorder="0" applyAlignment="0" applyProtection="0"/>
    <xf numFmtId="0" fontId="103" fillId="8" borderId="0" applyNumberFormat="0" applyBorder="0" applyAlignment="0" applyProtection="0"/>
    <xf numFmtId="0" fontId="103" fillId="23" borderId="0" applyNumberFormat="0" applyBorder="0" applyAlignment="0" applyProtection="0"/>
    <xf numFmtId="0" fontId="103" fillId="11" borderId="0" applyNumberFormat="0" applyBorder="0" applyAlignment="0" applyProtection="0"/>
    <xf numFmtId="0" fontId="103" fillId="23" borderId="0" applyNumberFormat="0" applyBorder="0" applyAlignment="0" applyProtection="0"/>
    <xf numFmtId="0" fontId="103" fillId="39" borderId="0" applyNumberFormat="0" applyBorder="0" applyAlignment="0" applyProtection="0"/>
    <xf numFmtId="0" fontId="103" fillId="12" borderId="0" applyNumberFormat="0" applyBorder="0" applyAlignment="0" applyProtection="0"/>
    <xf numFmtId="0" fontId="103" fillId="39" borderId="0" applyNumberFormat="0" applyBorder="0" applyAlignment="0" applyProtection="0"/>
    <xf numFmtId="0" fontId="103" fillId="5" borderId="0" applyNumberFormat="0" applyBorder="0" applyAlignment="0" applyProtection="0"/>
    <xf numFmtId="0" fontId="103" fillId="14" borderId="0" applyNumberFormat="0" applyBorder="0" applyAlignment="0" applyProtection="0"/>
    <xf numFmtId="0" fontId="103" fillId="5" borderId="0" applyNumberFormat="0" applyBorder="0" applyAlignment="0" applyProtection="0"/>
    <xf numFmtId="0" fontId="103" fillId="8" borderId="0" applyNumberFormat="0" applyBorder="0" applyAlignment="0" applyProtection="0"/>
    <xf numFmtId="0" fontId="103" fillId="15" borderId="0" applyNumberFormat="0" applyBorder="0" applyAlignment="0" applyProtection="0"/>
    <xf numFmtId="0" fontId="103" fillId="8" borderId="0" applyNumberFormat="0" applyBorder="0" applyAlignment="0" applyProtection="0"/>
    <xf numFmtId="0" fontId="103" fillId="11" borderId="0" applyNumberFormat="0" applyBorder="0" applyAlignment="0" applyProtection="0"/>
    <xf numFmtId="0" fontId="103" fillId="16" borderId="0" applyNumberFormat="0" applyBorder="0" applyAlignment="0" applyProtection="0"/>
    <xf numFmtId="0" fontId="103" fillId="11" borderId="0" applyNumberFormat="0" applyBorder="0" applyAlignment="0" applyProtection="0"/>
    <xf numFmtId="0" fontId="137" fillId="20" borderId="0" applyNumberFormat="0" applyBorder="0" applyAlignment="0" applyProtection="0"/>
    <xf numFmtId="0" fontId="103" fillId="20" borderId="0" applyNumberFormat="0" applyBorder="0" applyAlignment="0" applyProtection="0"/>
    <xf numFmtId="0" fontId="138" fillId="15" borderId="0" applyNumberFormat="0" applyBorder="0" applyAlignment="0" applyProtection="0"/>
    <xf numFmtId="0" fontId="137" fillId="20" borderId="0" applyNumberFormat="0" applyBorder="0" applyAlignment="0" applyProtection="0"/>
    <xf numFmtId="0" fontId="103" fillId="42" borderId="0" applyNumberFormat="0" applyBorder="0" applyAlignment="0" applyProtection="0"/>
    <xf numFmtId="0" fontId="103" fillId="50" borderId="0" applyNumberFormat="0" applyBorder="0" applyAlignment="0" applyProtection="0"/>
    <xf numFmtId="0" fontId="103" fillId="42" borderId="0" applyNumberFormat="0" applyBorder="0" applyAlignment="0" applyProtection="0"/>
    <xf numFmtId="0" fontId="103" fillId="50" borderId="0" applyNumberFormat="0" applyBorder="0" applyAlignment="0" applyProtection="0"/>
    <xf numFmtId="0" fontId="137" fillId="21" borderId="0" applyNumberFormat="0" applyBorder="0" applyAlignment="0" applyProtection="0"/>
    <xf numFmtId="0" fontId="103" fillId="21" borderId="0" applyNumberFormat="0" applyBorder="0" applyAlignment="0" applyProtection="0"/>
    <xf numFmtId="0" fontId="138" fillId="21" borderId="0" applyNumberFormat="0" applyBorder="0" applyAlignment="0" applyProtection="0"/>
    <xf numFmtId="0" fontId="137" fillId="21" borderId="0" applyNumberFormat="0" applyBorder="0" applyAlignment="0" applyProtection="0"/>
    <xf numFmtId="0" fontId="103" fillId="51" borderId="0" applyNumberFormat="0" applyBorder="0" applyAlignment="0" applyProtection="0"/>
    <xf numFmtId="0" fontId="103" fillId="23" borderId="0" applyNumberFormat="0" applyBorder="0" applyAlignment="0" applyProtection="0"/>
    <xf numFmtId="0" fontId="103" fillId="51" borderId="0" applyNumberFormat="0" applyBorder="0" applyAlignment="0" applyProtection="0"/>
    <xf numFmtId="0" fontId="103" fillId="23" borderId="0" applyNumberFormat="0" applyBorder="0" applyAlignment="0" applyProtection="0"/>
    <xf numFmtId="0" fontId="137" fillId="22" borderId="0" applyNumberFormat="0" applyBorder="0" applyAlignment="0" applyProtection="0"/>
    <xf numFmtId="0" fontId="103" fillId="22" borderId="0" applyNumberFormat="0" applyBorder="0" applyAlignment="0" applyProtection="0"/>
    <xf numFmtId="0" fontId="138" fillId="22" borderId="0" applyNumberFormat="0" applyBorder="0" applyAlignment="0" applyProtection="0"/>
    <xf numFmtId="0" fontId="137" fillId="22" borderId="0" applyNumberFormat="0" applyBorder="0" applyAlignment="0" applyProtection="0"/>
    <xf numFmtId="0" fontId="103" fillId="52" borderId="0" applyNumberFormat="0" applyBorder="0" applyAlignment="0" applyProtection="0"/>
    <xf numFmtId="0" fontId="103" fillId="39" borderId="0" applyNumberFormat="0" applyBorder="0" applyAlignment="0" applyProtection="0"/>
    <xf numFmtId="0" fontId="103" fillId="52" borderId="0" applyNumberFormat="0" applyBorder="0" applyAlignment="0" applyProtection="0"/>
    <xf numFmtId="0" fontId="103" fillId="39" borderId="0" applyNumberFormat="0" applyBorder="0" applyAlignment="0" applyProtection="0"/>
    <xf numFmtId="0" fontId="137" fillId="14" borderId="0" applyNumberFormat="0" applyBorder="0" applyAlignment="0" applyProtection="0"/>
    <xf numFmtId="0" fontId="103" fillId="14" borderId="0" applyNumberFormat="0" applyBorder="0" applyAlignment="0" applyProtection="0"/>
    <xf numFmtId="0" fontId="138" fillId="53" borderId="0" applyNumberFormat="0" applyBorder="0" applyAlignment="0" applyProtection="0"/>
    <xf numFmtId="0" fontId="137" fillId="14" borderId="0" applyNumberFormat="0" applyBorder="0" applyAlignment="0" applyProtection="0"/>
    <xf numFmtId="0" fontId="103" fillId="56" borderId="0" applyNumberFormat="0" applyBorder="0" applyAlignment="0" applyProtection="0"/>
    <xf numFmtId="0" fontId="103" fillId="53" borderId="0" applyNumberFormat="0" applyBorder="0" applyAlignment="0" applyProtection="0"/>
    <xf numFmtId="0" fontId="103" fillId="56" borderId="0" applyNumberFormat="0" applyBorder="0" applyAlignment="0" applyProtection="0"/>
    <xf numFmtId="0" fontId="103" fillId="53" borderId="0" applyNumberFormat="0" applyBorder="0" applyAlignment="0" applyProtection="0"/>
    <xf numFmtId="0" fontId="137" fillId="15" borderId="0" applyNumberFormat="0" applyBorder="0" applyAlignment="0" applyProtection="0"/>
    <xf numFmtId="0" fontId="103" fillId="15" borderId="0" applyNumberFormat="0" applyBorder="0" applyAlignment="0" applyProtection="0"/>
    <xf numFmtId="0" fontId="138" fillId="15" borderId="0" applyNumberFormat="0" applyBorder="0" applyAlignment="0" applyProtection="0"/>
    <xf numFmtId="0" fontId="137" fillId="15" borderId="0" applyNumberFormat="0" applyBorder="0" applyAlignment="0" applyProtection="0"/>
    <xf numFmtId="0" fontId="103" fillId="42" borderId="0" applyNumberFormat="0" applyBorder="0" applyAlignment="0" applyProtection="0"/>
    <xf numFmtId="0" fontId="103" fillId="42" borderId="0" applyNumberFormat="0" applyBorder="0" applyAlignment="0" applyProtection="0"/>
    <xf numFmtId="0" fontId="103" fillId="15" borderId="0" applyNumberFormat="0" applyBorder="0" applyAlignment="0" applyProtection="0"/>
    <xf numFmtId="0" fontId="137" fillId="23" borderId="0" applyNumberFormat="0" applyBorder="0" applyAlignment="0" applyProtection="0"/>
    <xf numFmtId="0" fontId="103" fillId="23" borderId="0" applyNumberFormat="0" applyBorder="0" applyAlignment="0" applyProtection="0"/>
    <xf numFmtId="0" fontId="138" fillId="23" borderId="0" applyNumberFormat="0" applyBorder="0" applyAlignment="0" applyProtection="0"/>
    <xf numFmtId="0" fontId="137" fillId="23" borderId="0" applyNumberFormat="0" applyBorder="0" applyAlignment="0" applyProtection="0"/>
    <xf numFmtId="0" fontId="103" fillId="54" borderId="0" applyNumberFormat="0" applyBorder="0" applyAlignment="0" applyProtection="0"/>
    <xf numFmtId="0" fontId="103" fillId="21" borderId="0" applyNumberFormat="0" applyBorder="0" applyAlignment="0" applyProtection="0"/>
    <xf numFmtId="0" fontId="103" fillId="54" borderId="0" applyNumberFormat="0" applyBorder="0" applyAlignment="0" applyProtection="0"/>
    <xf numFmtId="0" fontId="103" fillId="21" borderId="0" applyNumberFormat="0" applyBorder="0" applyAlignment="0" applyProtection="0"/>
    <xf numFmtId="0" fontId="139" fillId="5" borderId="0" applyNumberFormat="0" applyBorder="0" applyAlignment="0" applyProtection="0"/>
    <xf numFmtId="0" fontId="128" fillId="5" borderId="0" applyNumberFormat="0" applyBorder="0" applyAlignment="0" applyProtection="0"/>
    <xf numFmtId="0" fontId="139" fillId="5" borderId="0" applyNumberFormat="0" applyBorder="0" applyAlignment="0" applyProtection="0"/>
    <xf numFmtId="0" fontId="128" fillId="30" borderId="0" applyNumberFormat="0" applyBorder="0" applyAlignment="0" applyProtection="0"/>
    <xf numFmtId="0" fontId="128" fillId="7" borderId="0" applyNumberFormat="0" applyBorder="0" applyAlignment="0" applyProtection="0"/>
    <xf numFmtId="0" fontId="128" fillId="30" borderId="0" applyNumberFormat="0" applyBorder="0" applyAlignment="0" applyProtection="0"/>
    <xf numFmtId="0" fontId="128" fillId="7" borderId="0" applyNumberFormat="0" applyBorder="0" applyAlignment="0" applyProtection="0"/>
    <xf numFmtId="0" fontId="140" fillId="17" borderId="18" applyNumberFormat="0" applyAlignment="0" applyProtection="0"/>
    <xf numFmtId="0" fontId="126" fillId="17" borderId="18" applyNumberFormat="0" applyAlignment="0" applyProtection="0"/>
    <xf numFmtId="0" fontId="126" fillId="17" borderId="18" applyNumberFormat="0" applyAlignment="0" applyProtection="0"/>
    <xf numFmtId="0" fontId="140" fillId="17" borderId="18" applyNumberFormat="0" applyAlignment="0" applyProtection="0"/>
    <xf numFmtId="0" fontId="126" fillId="57" borderId="18" applyNumberFormat="0" applyAlignment="0" applyProtection="0"/>
    <xf numFmtId="0" fontId="127" fillId="25" borderId="18" applyNumberFormat="0" applyAlignment="0" applyProtection="0"/>
    <xf numFmtId="0" fontId="126" fillId="57" borderId="18" applyNumberFormat="0" applyAlignment="0" applyProtection="0"/>
    <xf numFmtId="0" fontId="127" fillId="25" borderId="18" applyNumberFormat="0" applyAlignment="0" applyProtection="0"/>
    <xf numFmtId="0" fontId="27" fillId="45" borderId="0" applyBorder="0" applyProtection="0">
      <alignment horizontal="right" vertical="center" wrapText="1"/>
    </xf>
    <xf numFmtId="0" fontId="27" fillId="45" borderId="0" applyBorder="0" applyProtection="0">
      <alignment horizontal="right" vertical="center" wrapText="1"/>
    </xf>
    <xf numFmtId="0" fontId="27" fillId="45" borderId="0" applyBorder="0" applyProtection="0">
      <alignment horizontal="right" vertical="center" wrapText="1"/>
    </xf>
    <xf numFmtId="0" fontId="27" fillId="45" borderId="0" applyBorder="0" applyProtection="0">
      <alignment horizontal="right" vertical="center" wrapText="1"/>
    </xf>
    <xf numFmtId="0" fontId="27" fillId="45" borderId="31" applyProtection="0">
      <alignment horizontal="right" vertical="center" wrapText="1"/>
    </xf>
    <xf numFmtId="0" fontId="27" fillId="45" borderId="31" applyProtection="0">
      <alignment horizontal="right" vertical="center" wrapText="1"/>
    </xf>
    <xf numFmtId="0" fontId="27" fillId="45" borderId="31" applyProtection="0">
      <alignment horizontal="right" vertical="center" wrapText="1"/>
    </xf>
    <xf numFmtId="0" fontId="27" fillId="45" borderId="31" applyProtection="0">
      <alignment horizontal="right" vertical="center" wrapText="1"/>
    </xf>
    <xf numFmtId="0" fontId="27" fillId="45" borderId="32" applyProtection="0">
      <alignment horizontal="right" vertical="center" wrapText="1"/>
    </xf>
    <xf numFmtId="0" fontId="27" fillId="45" borderId="32" applyProtection="0">
      <alignment horizontal="right" vertical="center" wrapText="1"/>
    </xf>
    <xf numFmtId="0" fontId="27" fillId="45" borderId="32" applyProtection="0">
      <alignment horizontal="right" vertical="center" wrapText="1"/>
    </xf>
    <xf numFmtId="0" fontId="27" fillId="45" borderId="32" applyProtection="0">
      <alignment horizontal="right" vertical="center" wrapText="1"/>
    </xf>
    <xf numFmtId="0" fontId="27" fillId="45" borderId="33" applyProtection="0">
      <alignment horizontal="right" vertical="center" wrapText="1"/>
    </xf>
    <xf numFmtId="0" fontId="27" fillId="45" borderId="33" applyProtection="0">
      <alignment horizontal="right" vertical="center" wrapText="1"/>
    </xf>
    <xf numFmtId="0" fontId="27" fillId="45" borderId="33" applyProtection="0">
      <alignment horizontal="right" vertical="center" wrapText="1"/>
    </xf>
    <xf numFmtId="0" fontId="27" fillId="45" borderId="33" applyProtection="0">
      <alignment horizontal="right" vertical="center" wrapText="1"/>
    </xf>
    <xf numFmtId="0" fontId="27" fillId="45" borderId="34" applyProtection="0">
      <alignment horizontal="right" vertical="center" wrapText="1"/>
    </xf>
    <xf numFmtId="0" fontId="27" fillId="45" borderId="34" applyProtection="0">
      <alignment horizontal="right" vertical="center" wrapText="1"/>
    </xf>
    <xf numFmtId="0" fontId="27" fillId="45" borderId="34" applyProtection="0">
      <alignment horizontal="right" vertical="center" wrapText="1"/>
    </xf>
    <xf numFmtId="0" fontId="27" fillId="45" borderId="34" applyProtection="0">
      <alignment horizontal="right" vertical="center" wrapText="1"/>
    </xf>
    <xf numFmtId="0" fontId="27" fillId="45" borderId="35" applyProtection="0">
      <alignment horizontal="right" vertical="center" wrapText="1"/>
    </xf>
    <xf numFmtId="0" fontId="27" fillId="45" borderId="35" applyProtection="0">
      <alignment horizontal="right" vertical="center" wrapText="1"/>
    </xf>
    <xf numFmtId="0" fontId="27" fillId="45" borderId="35" applyProtection="0">
      <alignment horizontal="right" vertical="center" wrapText="1"/>
    </xf>
    <xf numFmtId="0" fontId="27" fillId="45" borderId="35" applyProtection="0">
      <alignment horizontal="right" vertical="center" wrapText="1"/>
    </xf>
    <xf numFmtId="0" fontId="27" fillId="45" borderId="36" applyProtection="0">
      <alignment horizontal="right" vertical="center" wrapText="1"/>
    </xf>
    <xf numFmtId="0" fontId="27" fillId="45" borderId="36" applyProtection="0">
      <alignment horizontal="right" vertical="center" wrapText="1"/>
    </xf>
    <xf numFmtId="0" fontId="27" fillId="45" borderId="36" applyProtection="0">
      <alignment horizontal="right" vertical="center" wrapText="1"/>
    </xf>
    <xf numFmtId="0" fontId="27" fillId="45" borderId="36" applyProtection="0">
      <alignment horizontal="right" vertical="center" wrapText="1"/>
    </xf>
    <xf numFmtId="0" fontId="27" fillId="45" borderId="37" applyProtection="0">
      <alignment horizontal="right" vertical="center" wrapText="1"/>
    </xf>
    <xf numFmtId="0" fontId="27" fillId="45" borderId="37" applyProtection="0">
      <alignment horizontal="right" vertical="center" wrapText="1"/>
    </xf>
    <xf numFmtId="0" fontId="27" fillId="45" borderId="37" applyProtection="0">
      <alignment horizontal="right" vertical="center" wrapText="1"/>
    </xf>
    <xf numFmtId="0" fontId="27" fillId="45" borderId="37" applyProtection="0">
      <alignment horizontal="right" vertical="center" wrapText="1"/>
    </xf>
    <xf numFmtId="0" fontId="27" fillId="45" borderId="38" applyProtection="0">
      <alignment horizontal="right" vertical="center" wrapText="1"/>
    </xf>
    <xf numFmtId="0" fontId="27" fillId="45" borderId="38" applyProtection="0">
      <alignment horizontal="right" vertical="center" wrapText="1"/>
    </xf>
    <xf numFmtId="0" fontId="27" fillId="45" borderId="38" applyProtection="0">
      <alignment horizontal="right" vertical="center" wrapText="1"/>
    </xf>
    <xf numFmtId="0" fontId="27" fillId="45" borderId="38" applyProtection="0">
      <alignment horizontal="right" vertical="center" wrapText="1"/>
    </xf>
    <xf numFmtId="0" fontId="141" fillId="24" borderId="17" applyNumberFormat="0" applyAlignment="0" applyProtection="0"/>
    <xf numFmtId="0" fontId="125" fillId="24" borderId="17" applyNumberFormat="0" applyAlignment="0" applyProtection="0"/>
    <xf numFmtId="0" fontId="142" fillId="24" borderId="17" applyNumberFormat="0" applyAlignment="0" applyProtection="0"/>
    <xf numFmtId="0" fontId="125" fillId="24" borderId="17" applyNumberFormat="0" applyAlignment="0" applyProtection="0"/>
    <xf numFmtId="0" fontId="141" fillId="24" borderId="17" applyNumberFormat="0" applyAlignment="0" applyProtection="0"/>
    <xf numFmtId="0" fontId="125" fillId="55" borderId="17" applyNumberFormat="0" applyAlignment="0" applyProtection="0"/>
    <xf numFmtId="0" fontId="125" fillId="55" borderId="17" applyNumberFormat="0" applyAlignment="0" applyProtection="0"/>
    <xf numFmtId="0" fontId="125" fillId="24" borderId="17" applyNumberFormat="0" applyAlignment="0" applyProtection="0"/>
    <xf numFmtId="4" fontId="118" fillId="0" borderId="0">
      <alignment horizontal="right" vertical="top" wrapText="1"/>
    </xf>
    <xf numFmtId="0" fontId="27" fillId="45" borderId="39" applyProtection="0">
      <alignment horizontal="center" wrapText="1"/>
    </xf>
    <xf numFmtId="0" fontId="27" fillId="45" borderId="39" applyProtection="0">
      <alignment horizontal="center" wrapText="1"/>
    </xf>
    <xf numFmtId="0" fontId="27" fillId="45" borderId="39" applyProtection="0">
      <alignment horizontal="center" wrapText="1"/>
    </xf>
    <xf numFmtId="0" fontId="27" fillId="45" borderId="39" applyProtection="0">
      <alignment horizontal="center" wrapText="1"/>
    </xf>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143" fillId="0" borderId="0" applyFont="0" applyFill="0" applyBorder="0" applyAlignment="0" applyProtection="0"/>
    <xf numFmtId="172" fontId="27" fillId="0" borderId="0" applyFont="0" applyFill="0" applyBorder="0" applyAlignment="0" applyProtection="0"/>
    <xf numFmtId="43" fontId="45" fillId="0" borderId="0" applyFont="0" applyFill="0" applyBorder="0" applyAlignment="0" applyProtection="0"/>
    <xf numFmtId="172" fontId="43" fillId="0" borderId="0" applyFont="0" applyFill="0" applyBorder="0" applyAlignment="0" applyProtection="0"/>
    <xf numFmtId="43" fontId="45" fillId="0" borderId="0" applyFont="0" applyFill="0" applyBorder="0" applyAlignment="0" applyProtection="0"/>
    <xf numFmtId="172" fontId="45"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143" fillId="0" borderId="0" applyFont="0" applyFill="0" applyBorder="0" applyAlignment="0" applyProtection="0"/>
    <xf numFmtId="172" fontId="1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143" fillId="0" borderId="0" applyFont="0" applyFill="0" applyBorder="0" applyAlignment="0" applyProtection="0"/>
    <xf numFmtId="172" fontId="143" fillId="0" borderId="0" applyFont="0" applyFill="0" applyBorder="0" applyAlignment="0" applyProtection="0"/>
    <xf numFmtId="172" fontId="1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6" fontId="27" fillId="0" borderId="0" applyFont="0" applyFill="0" applyBorder="0" applyAlignment="0" applyProtection="0"/>
    <xf numFmtId="172" fontId="43" fillId="0" borderId="0" applyFont="0" applyFill="0" applyBorder="0" applyAlignment="0" applyProtection="0"/>
    <xf numFmtId="172" fontId="144"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144" fillId="0" borderId="0" applyFont="0" applyFill="0" applyBorder="0" applyAlignment="0" applyProtection="0"/>
    <xf numFmtId="172" fontId="144"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143" fillId="0" borderId="0" applyFont="0" applyFill="0" applyBorder="0" applyAlignment="0" applyProtection="0"/>
    <xf numFmtId="172" fontId="1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43" fontId="45" fillId="0" borderId="0" applyFont="0" applyFill="0" applyBorder="0" applyAlignment="0" applyProtection="0"/>
    <xf numFmtId="172" fontId="43" fillId="0" borderId="0" applyFont="0" applyFill="0" applyBorder="0" applyAlignment="0" applyProtection="0"/>
    <xf numFmtId="172" fontId="144"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2" fontId="144" fillId="0" borderId="0" applyFont="0" applyFill="0" applyBorder="0" applyAlignment="0" applyProtection="0"/>
    <xf numFmtId="172" fontId="144" fillId="0" borderId="0" applyFont="0" applyFill="0" applyBorder="0" applyAlignment="0" applyProtection="0"/>
    <xf numFmtId="172" fontId="1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144"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144"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0" fontId="27" fillId="0" borderId="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4" fontId="145" fillId="0" borderId="0">
      <alignment horizontal="right" vertical="top" wrapText="1"/>
      <protection locked="0"/>
    </xf>
    <xf numFmtId="4" fontId="146" fillId="0" borderId="0">
      <alignment horizontal="right" vertical="top" wrapText="1"/>
    </xf>
    <xf numFmtId="0" fontId="105" fillId="31" borderId="0" applyNumberFormat="0" applyBorder="0" applyAlignment="0" applyProtection="0"/>
    <xf numFmtId="0" fontId="105" fillId="6" borderId="0" applyNumberFormat="0" applyBorder="0" applyAlignment="0" applyProtection="0"/>
    <xf numFmtId="0" fontId="105" fillId="8" borderId="0" applyNumberFormat="0" applyBorder="0" applyAlignment="0" applyProtection="0"/>
    <xf numFmtId="0" fontId="105" fillId="6" borderId="0" applyNumberFormat="0" applyBorder="0" applyAlignment="0" applyProtection="0"/>
    <xf numFmtId="0" fontId="105" fillId="6" borderId="0" applyNumberFormat="0" applyBorder="0" applyAlignment="0" applyProtection="0"/>
    <xf numFmtId="0" fontId="105" fillId="8" borderId="0" applyNumberFormat="0" applyBorder="0" applyAlignment="0" applyProtection="0"/>
    <xf numFmtId="0" fontId="105" fillId="8" borderId="0" applyNumberFormat="0" applyBorder="0" applyAlignment="0" applyProtection="0"/>
    <xf numFmtId="0" fontId="105" fillId="31" borderId="0" applyNumberFormat="0" applyBorder="0" applyAlignment="0" applyProtection="0"/>
    <xf numFmtId="0" fontId="105" fillId="8" borderId="0" applyNumberFormat="0" applyBorder="0" applyAlignment="0" applyProtection="0"/>
    <xf numFmtId="0" fontId="50" fillId="6" borderId="0" applyNumberFormat="0" applyBorder="0" applyAlignment="0" applyProtection="0"/>
    <xf numFmtId="0" fontId="105" fillId="8" borderId="0" applyNumberFormat="0" applyBorder="0" applyAlignment="0" applyProtection="0"/>
    <xf numFmtId="0" fontId="105" fillId="6" borderId="0" applyNumberFormat="0" applyBorder="0" applyAlignment="0" applyProtection="0"/>
    <xf numFmtId="0" fontId="105" fillId="8" borderId="0" applyNumberFormat="0" applyBorder="0" applyAlignment="0" applyProtection="0"/>
    <xf numFmtId="0" fontId="105" fillId="8" borderId="0" applyNumberFormat="0" applyBorder="0" applyAlignment="0" applyProtection="0"/>
    <xf numFmtId="0" fontId="147" fillId="6" borderId="0" applyNumberFormat="0" applyBorder="0" applyAlignment="0" applyProtection="0"/>
    <xf numFmtId="0" fontId="147" fillId="6" borderId="0" applyNumberFormat="0" applyBorder="0" applyAlignment="0" applyProtection="0"/>
    <xf numFmtId="0" fontId="147" fillId="6" borderId="0" applyNumberFormat="0" applyBorder="0" applyAlignment="0" applyProtection="0"/>
    <xf numFmtId="0" fontId="105" fillId="6" borderId="0" applyNumberFormat="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7" fontId="27" fillId="0" borderId="0" applyFont="0" applyFill="0" applyBorder="0" applyAlignment="0" applyProtection="0"/>
    <xf numFmtId="7"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0" fontId="148" fillId="0" borderId="0" applyFont="0" applyFill="0" applyBorder="0" applyAlignment="0" applyProtection="0">
      <alignment horizontal="right" vertical="top"/>
    </xf>
    <xf numFmtId="7" fontId="27" fillId="0" borderId="0" applyFont="0" applyFill="0" applyBorder="0" applyAlignment="0" applyProtection="0"/>
    <xf numFmtId="0" fontId="148" fillId="0" borderId="0" applyFont="0" applyFill="0" applyBorder="0" applyAlignment="0" applyProtection="0">
      <alignment horizontal="right" vertical="top"/>
    </xf>
    <xf numFmtId="0" fontId="149" fillId="0" borderId="0"/>
    <xf numFmtId="0" fontId="45" fillId="0" borderId="0"/>
    <xf numFmtId="0" fontId="27" fillId="0" borderId="0"/>
    <xf numFmtId="0" fontId="150" fillId="0" borderId="0" applyNumberFormat="0" applyFill="0" applyBorder="0" applyAlignment="0" applyProtection="0"/>
    <xf numFmtId="0" fontId="151" fillId="0" borderId="0" applyNumberFormat="0" applyFill="0" applyBorder="0" applyAlignment="0" applyProtection="0"/>
    <xf numFmtId="0" fontId="150" fillId="0" borderId="0" applyNumberFormat="0" applyFill="0" applyBorder="0" applyAlignment="0" applyProtection="0"/>
    <xf numFmtId="0" fontId="151" fillId="0" borderId="0" applyNumberFormat="0" applyFill="0" applyBorder="0" applyAlignment="0" applyProtection="0"/>
    <xf numFmtId="0" fontId="105" fillId="8" borderId="0" applyNumberFormat="0" applyBorder="0" applyAlignment="0" applyProtection="0"/>
    <xf numFmtId="0" fontId="52" fillId="0" borderId="12" applyNumberFormat="0" applyFill="0" applyAlignment="0" applyProtection="0"/>
    <xf numFmtId="0" fontId="109" fillId="0" borderId="12" applyNumberFormat="0" applyFill="0" applyAlignment="0" applyProtection="0"/>
    <xf numFmtId="0" fontId="52" fillId="0" borderId="12" applyNumberFormat="0" applyFill="0" applyAlignment="0" applyProtection="0"/>
    <xf numFmtId="0" fontId="110" fillId="0" borderId="47" applyNumberFormat="0" applyFill="0" applyAlignment="0" applyProtection="0"/>
    <xf numFmtId="0" fontId="110" fillId="0" borderId="41" applyNumberFormat="0" applyFill="0" applyAlignment="0" applyProtection="0"/>
    <xf numFmtId="0" fontId="110" fillId="0" borderId="47" applyNumberFormat="0" applyFill="0" applyAlignment="0" applyProtection="0"/>
    <xf numFmtId="0" fontId="110" fillId="0" borderId="41" applyNumberFormat="0" applyFill="0" applyAlignment="0" applyProtection="0"/>
    <xf numFmtId="0" fontId="53" fillId="0" borderId="13" applyNumberFormat="0" applyFill="0" applyAlignment="0" applyProtection="0"/>
    <xf numFmtId="0" fontId="111" fillId="0" borderId="13" applyNumberFormat="0" applyFill="0" applyAlignment="0" applyProtection="0"/>
    <xf numFmtId="0" fontId="53" fillId="0" borderId="13" applyNumberFormat="0" applyFill="0" applyAlignment="0" applyProtection="0"/>
    <xf numFmtId="0" fontId="112" fillId="0" borderId="13" applyNumberFormat="0" applyFill="0" applyAlignment="0" applyProtection="0"/>
    <xf numFmtId="0" fontId="112" fillId="0" borderId="42" applyNumberFormat="0" applyFill="0" applyAlignment="0" applyProtection="0"/>
    <xf numFmtId="0" fontId="112" fillId="0" borderId="13" applyNumberFormat="0" applyFill="0" applyAlignment="0" applyProtection="0"/>
    <xf numFmtId="0" fontId="112" fillId="0" borderId="42" applyNumberFormat="0" applyFill="0" applyAlignment="0" applyProtection="0"/>
    <xf numFmtId="0" fontId="54" fillId="0" borderId="14" applyNumberFormat="0" applyFill="0" applyAlignment="0" applyProtection="0"/>
    <xf numFmtId="0" fontId="113" fillId="0" borderId="14" applyNumberFormat="0" applyFill="0" applyAlignment="0" applyProtection="0"/>
    <xf numFmtId="0" fontId="113" fillId="0" borderId="14" applyNumberFormat="0" applyFill="0" applyAlignment="0" applyProtection="0"/>
    <xf numFmtId="0" fontId="54" fillId="0" borderId="14" applyNumberFormat="0" applyFill="0" applyAlignment="0" applyProtection="0"/>
    <xf numFmtId="0" fontId="114" fillId="0" borderId="48" applyNumberFormat="0" applyFill="0" applyAlignment="0" applyProtection="0"/>
    <xf numFmtId="0" fontId="114" fillId="0" borderId="43" applyNumberFormat="0" applyFill="0" applyAlignment="0" applyProtection="0"/>
    <xf numFmtId="0" fontId="114" fillId="0" borderId="48" applyNumberFormat="0" applyFill="0" applyAlignment="0" applyProtection="0"/>
    <xf numFmtId="0" fontId="114" fillId="0" borderId="43" applyNumberFormat="0" applyFill="0" applyAlignment="0" applyProtection="0"/>
    <xf numFmtId="0" fontId="54" fillId="0" borderId="0" applyNumberFormat="0" applyFill="0" applyBorder="0" applyAlignment="0" applyProtection="0"/>
    <xf numFmtId="0" fontId="113" fillId="0" borderId="0" applyNumberFormat="0" applyFill="0" applyBorder="0" applyAlignment="0" applyProtection="0"/>
    <xf numFmtId="0" fontId="5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06"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53"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07" fillId="0" borderId="0" applyNumberFormat="0" applyFill="0" applyBorder="0" applyAlignment="0" applyProtection="0"/>
    <xf numFmtId="0" fontId="154" fillId="9" borderId="18" applyNumberFormat="0" applyAlignment="0" applyProtection="0"/>
    <xf numFmtId="169" fontId="27" fillId="0" borderId="40">
      <alignment vertical="center"/>
      <protection locked="0"/>
    </xf>
    <xf numFmtId="0" fontId="130" fillId="9" borderId="18" applyNumberFormat="0" applyAlignment="0" applyProtection="0"/>
    <xf numFmtId="169" fontId="27" fillId="0" borderId="40">
      <alignment vertical="center"/>
      <protection locked="0"/>
    </xf>
    <xf numFmtId="0" fontId="130" fillId="9" borderId="18" applyNumberFormat="0" applyAlignment="0" applyProtection="0"/>
    <xf numFmtId="0" fontId="154" fillId="9" borderId="18" applyNumberFormat="0" applyAlignment="0" applyProtection="0"/>
    <xf numFmtId="0" fontId="130" fillId="34" borderId="18" applyNumberFormat="0" applyAlignment="0" applyProtection="0"/>
    <xf numFmtId="0" fontId="130" fillId="18" borderId="18" applyNumberFormat="0" applyAlignment="0" applyProtection="0"/>
    <xf numFmtId="0" fontId="130" fillId="34" borderId="18" applyNumberFormat="0" applyAlignment="0" applyProtection="0"/>
    <xf numFmtId="0" fontId="130" fillId="18" borderId="18" applyNumberFormat="0" applyAlignment="0" applyProtection="0"/>
    <xf numFmtId="0" fontId="108" fillId="46" borderId="11" applyNumberFormat="0" applyAlignment="0" applyProtection="0"/>
    <xf numFmtId="0" fontId="108" fillId="17" borderId="11" applyNumberFormat="0" applyAlignment="0" applyProtection="0"/>
    <xf numFmtId="0" fontId="108" fillId="25" borderId="11" applyNumberFormat="0" applyAlignment="0" applyProtection="0"/>
    <xf numFmtId="0" fontId="108" fillId="17" borderId="11" applyNumberFormat="0" applyAlignment="0" applyProtection="0"/>
    <xf numFmtId="0" fontId="108" fillId="17" borderId="11" applyNumberFormat="0" applyAlignment="0" applyProtection="0"/>
    <xf numFmtId="0" fontId="108" fillId="25" borderId="11" applyNumberFormat="0" applyAlignment="0" applyProtection="0"/>
    <xf numFmtId="0" fontId="108" fillId="25" borderId="11" applyNumberFormat="0" applyAlignment="0" applyProtection="0"/>
    <xf numFmtId="0" fontId="108" fillId="46" borderId="11" applyNumberFormat="0" applyAlignment="0" applyProtection="0"/>
    <xf numFmtId="0" fontId="108" fillId="25" borderId="11" applyNumberFormat="0" applyAlignment="0" applyProtection="0"/>
    <xf numFmtId="0" fontId="51" fillId="17" borderId="11" applyNumberFormat="0" applyAlignment="0" applyProtection="0"/>
    <xf numFmtId="0" fontId="108" fillId="25" borderId="11" applyNumberFormat="0" applyAlignment="0" applyProtection="0"/>
    <xf numFmtId="0" fontId="108" fillId="17" borderId="11" applyNumberFormat="0" applyAlignment="0" applyProtection="0"/>
    <xf numFmtId="0" fontId="108" fillId="25" borderId="11" applyNumberFormat="0" applyAlignment="0" applyProtection="0"/>
    <xf numFmtId="0" fontId="108" fillId="25" borderId="11" applyNumberFormat="0" applyAlignment="0" applyProtection="0"/>
    <xf numFmtId="0" fontId="155" fillId="17" borderId="11" applyNumberFormat="0" applyAlignment="0" applyProtection="0"/>
    <xf numFmtId="0" fontId="155" fillId="17" borderId="11" applyNumberFormat="0" applyAlignment="0" applyProtection="0"/>
    <xf numFmtId="0" fontId="155" fillId="17" borderId="11" applyNumberFormat="0" applyAlignment="0" applyProtection="0"/>
    <xf numFmtId="0" fontId="108" fillId="17" borderId="11" applyNumberFormat="0" applyAlignment="0" applyProtection="0"/>
    <xf numFmtId="0" fontId="156" fillId="0" borderId="0">
      <alignment horizontal="right" vertical="top"/>
    </xf>
    <xf numFmtId="0" fontId="157" fillId="0" borderId="0">
      <alignment horizontal="justify" vertical="top" wrapText="1"/>
    </xf>
    <xf numFmtId="0" fontId="156" fillId="0" borderId="0">
      <alignment horizontal="left"/>
    </xf>
    <xf numFmtId="0" fontId="157" fillId="0" borderId="0">
      <alignment horizontal="right"/>
    </xf>
    <xf numFmtId="4" fontId="157" fillId="0" borderId="0">
      <alignment horizontal="right" wrapText="1"/>
    </xf>
    <xf numFmtId="0" fontId="157" fillId="0" borderId="0">
      <alignment horizontal="right"/>
    </xf>
    <xf numFmtId="4" fontId="157" fillId="0" borderId="0">
      <alignment horizontal="right"/>
    </xf>
    <xf numFmtId="0" fontId="158" fillId="58" borderId="0">
      <protection locked="0"/>
    </xf>
    <xf numFmtId="0" fontId="159" fillId="0" borderId="16" applyNumberFormat="0" applyFill="0" applyAlignment="0" applyProtection="0"/>
    <xf numFmtId="0" fontId="123" fillId="0" borderId="16" applyNumberFormat="0" applyFill="0" applyAlignment="0" applyProtection="0"/>
    <xf numFmtId="0" fontId="159" fillId="0" borderId="16" applyNumberFormat="0" applyFill="0" applyAlignment="0" applyProtection="0"/>
    <xf numFmtId="0" fontId="124" fillId="0" borderId="44" applyNumberFormat="0" applyFill="0" applyAlignment="0" applyProtection="0"/>
    <xf numFmtId="0" fontId="124" fillId="0" borderId="44" applyNumberFormat="0" applyFill="0" applyAlignment="0" applyProtection="0"/>
    <xf numFmtId="0" fontId="109" fillId="0" borderId="12" applyNumberFormat="0" applyFill="0" applyAlignment="0" applyProtection="0"/>
    <xf numFmtId="0" fontId="110" fillId="0" borderId="41" applyNumberFormat="0" applyFill="0" applyAlignment="0" applyProtection="0"/>
    <xf numFmtId="0" fontId="52" fillId="0" borderId="12" applyNumberFormat="0" applyFill="0" applyAlignment="0" applyProtection="0"/>
    <xf numFmtId="0" fontId="109" fillId="0" borderId="12" applyNumberFormat="0" applyFill="0" applyAlignment="0" applyProtection="0"/>
    <xf numFmtId="0" fontId="110" fillId="0" borderId="41" applyNumberFormat="0" applyFill="0" applyAlignment="0" applyProtection="0"/>
    <xf numFmtId="0" fontId="110" fillId="0" borderId="41" applyNumberFormat="0" applyFill="0" applyAlignment="0" applyProtection="0"/>
    <xf numFmtId="0" fontId="52" fillId="0" borderId="12" applyNumberFormat="0" applyFill="0" applyAlignment="0" applyProtection="0"/>
    <xf numFmtId="0" fontId="52" fillId="0" borderId="12" applyNumberFormat="0" applyFill="0" applyAlignment="0" applyProtection="0"/>
    <xf numFmtId="0" fontId="52" fillId="0" borderId="12" applyNumberFormat="0" applyFill="0" applyAlignment="0" applyProtection="0"/>
    <xf numFmtId="0" fontId="109" fillId="0" borderId="12" applyNumberFormat="0" applyFill="0" applyAlignment="0" applyProtection="0"/>
    <xf numFmtId="0" fontId="111" fillId="0" borderId="13" applyNumberFormat="0" applyFill="0" applyAlignment="0" applyProtection="0"/>
    <xf numFmtId="0" fontId="112" fillId="0" borderId="42" applyNumberFormat="0" applyFill="0" applyAlignment="0" applyProtection="0"/>
    <xf numFmtId="0" fontId="53" fillId="0" borderId="13" applyNumberFormat="0" applyFill="0" applyAlignment="0" applyProtection="0"/>
    <xf numFmtId="0" fontId="111" fillId="0" borderId="13" applyNumberFormat="0" applyFill="0" applyAlignment="0" applyProtection="0"/>
    <xf numFmtId="0" fontId="112" fillId="0" borderId="42" applyNumberFormat="0" applyFill="0" applyAlignment="0" applyProtection="0"/>
    <xf numFmtId="0" fontId="112" fillId="0" borderId="42"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111" fillId="0" borderId="13" applyNumberFormat="0" applyFill="0" applyAlignment="0" applyProtection="0"/>
    <xf numFmtId="0" fontId="113" fillId="0" borderId="14" applyNumberFormat="0" applyFill="0" applyAlignment="0" applyProtection="0"/>
    <xf numFmtId="0" fontId="114" fillId="0" borderId="43" applyNumberFormat="0" applyFill="0" applyAlignment="0" applyProtection="0"/>
    <xf numFmtId="0" fontId="54" fillId="0" borderId="14" applyNumberFormat="0" applyFill="0" applyAlignment="0" applyProtection="0"/>
    <xf numFmtId="0" fontId="113" fillId="0" borderId="14" applyNumberFormat="0" applyFill="0" applyAlignment="0" applyProtection="0"/>
    <xf numFmtId="0" fontId="114" fillId="0" borderId="43" applyNumberFormat="0" applyFill="0" applyAlignment="0" applyProtection="0"/>
    <xf numFmtId="0" fontId="114" fillId="0" borderId="43" applyNumberFormat="0" applyFill="0" applyAlignment="0" applyProtection="0"/>
    <xf numFmtId="0" fontId="54" fillId="0" borderId="14" applyNumberFormat="0" applyFill="0" applyAlignment="0" applyProtection="0"/>
    <xf numFmtId="0" fontId="54" fillId="0" borderId="14" applyNumberFormat="0" applyFill="0" applyAlignment="0" applyProtection="0"/>
    <xf numFmtId="0" fontId="54" fillId="0" borderId="14" applyNumberFormat="0" applyFill="0" applyAlignment="0" applyProtection="0"/>
    <xf numFmtId="0" fontId="113" fillId="0" borderId="14" applyNumberFormat="0" applyFill="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54" fillId="0" borderId="0" applyNumberFormat="0" applyFill="0" applyBorder="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113"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55" fillId="0" borderId="0" applyNumberFormat="0" applyFill="0" applyBorder="0" applyAlignment="0" applyProtection="0"/>
    <xf numFmtId="4" fontId="160" fillId="0" borderId="0">
      <alignment horizontal="left" vertical="top"/>
      <protection locked="0"/>
    </xf>
    <xf numFmtId="4" fontId="160" fillId="0" borderId="0">
      <alignment horizontal="left" vertical="top"/>
      <protection locked="0"/>
    </xf>
    <xf numFmtId="0" fontId="43" fillId="0" borderId="0"/>
    <xf numFmtId="0" fontId="27" fillId="0" borderId="0"/>
    <xf numFmtId="0" fontId="4" fillId="0" borderId="0"/>
    <xf numFmtId="0" fontId="4" fillId="0" borderId="0"/>
    <xf numFmtId="0" fontId="27" fillId="0" borderId="0"/>
    <xf numFmtId="0" fontId="27" fillId="0" borderId="0"/>
    <xf numFmtId="0" fontId="4" fillId="0" borderId="0"/>
    <xf numFmtId="0" fontId="4" fillId="0" borderId="0"/>
    <xf numFmtId="0" fontId="4" fillId="0" borderId="0"/>
    <xf numFmtId="0" fontId="4" fillId="0" borderId="0"/>
    <xf numFmtId="0" fontId="4" fillId="0" borderId="0"/>
    <xf numFmtId="0" fontId="4" fillId="0" borderId="0"/>
    <xf numFmtId="0" fontId="116" fillId="0" borderId="0"/>
    <xf numFmtId="0" fontId="15" fillId="0" borderId="0"/>
    <xf numFmtId="0" fontId="15" fillId="0" borderId="0"/>
    <xf numFmtId="0" fontId="45" fillId="0" borderId="0"/>
    <xf numFmtId="0" fontId="45" fillId="0" borderId="0"/>
    <xf numFmtId="0" fontId="45" fillId="0" borderId="0"/>
    <xf numFmtId="0" fontId="27" fillId="0" borderId="0"/>
    <xf numFmtId="0" fontId="4" fillId="0" borderId="0"/>
    <xf numFmtId="0" fontId="4" fillId="0" borderId="0"/>
    <xf numFmtId="0" fontId="4" fillId="0" borderId="0"/>
    <xf numFmtId="0" fontId="4" fillId="0" borderId="0"/>
    <xf numFmtId="0" fontId="43" fillId="0" borderId="0"/>
    <xf numFmtId="0" fontId="27" fillId="0" borderId="0"/>
    <xf numFmtId="0" fontId="161" fillId="0" borderId="0"/>
    <xf numFmtId="0" fontId="161" fillId="0" borderId="0"/>
    <xf numFmtId="0" fontId="43" fillId="0" borderId="0"/>
    <xf numFmtId="0" fontId="144" fillId="0" borderId="0"/>
    <xf numFmtId="0" fontId="162" fillId="0" borderId="0"/>
    <xf numFmtId="0" fontId="4" fillId="0" borderId="0"/>
    <xf numFmtId="0" fontId="4" fillId="0" borderId="0"/>
    <xf numFmtId="0" fontId="27" fillId="0" borderId="0"/>
    <xf numFmtId="0" fontId="27" fillId="0" borderId="0"/>
    <xf numFmtId="0" fontId="27" fillId="0" borderId="0"/>
    <xf numFmtId="0" fontId="163" fillId="0" borderId="0"/>
    <xf numFmtId="0" fontId="32" fillId="0" borderId="0"/>
    <xf numFmtId="0" fontId="4" fillId="0" borderId="0"/>
    <xf numFmtId="0" fontId="45" fillId="0" borderId="0"/>
    <xf numFmtId="0" fontId="15" fillId="0" borderId="0"/>
    <xf numFmtId="0" fontId="119" fillId="0" borderId="0"/>
    <xf numFmtId="0" fontId="27" fillId="0" borderId="0"/>
    <xf numFmtId="0" fontId="163" fillId="0" borderId="0"/>
    <xf numFmtId="0" fontId="27" fillId="0" borderId="0"/>
    <xf numFmtId="0" fontId="27" fillId="0" borderId="0"/>
    <xf numFmtId="0" fontId="27" fillId="0" borderId="0"/>
    <xf numFmtId="0" fontId="27" fillId="0" borderId="0"/>
    <xf numFmtId="0" fontId="27" fillId="0" borderId="0"/>
    <xf numFmtId="0" fontId="45" fillId="0" borderId="0"/>
    <xf numFmtId="0" fontId="45" fillId="0" borderId="0"/>
    <xf numFmtId="0" fontId="43" fillId="0" borderId="0"/>
    <xf numFmtId="0" fontId="43" fillId="0" borderId="0"/>
    <xf numFmtId="0" fontId="45" fillId="0" borderId="0"/>
    <xf numFmtId="0" fontId="4" fillId="0" borderId="0"/>
    <xf numFmtId="0" fontId="25" fillId="0" borderId="0"/>
    <xf numFmtId="0" fontId="45" fillId="0" borderId="0"/>
    <xf numFmtId="0" fontId="27" fillId="0" borderId="0"/>
    <xf numFmtId="0" fontId="27" fillId="0" borderId="0"/>
    <xf numFmtId="0" fontId="4" fillId="0" borderId="0"/>
    <xf numFmtId="0" fontId="27" fillId="0" borderId="0"/>
    <xf numFmtId="0" fontId="117" fillId="0" borderId="0"/>
    <xf numFmtId="0" fontId="45" fillId="0" borderId="0"/>
    <xf numFmtId="0" fontId="163" fillId="0" borderId="0"/>
    <xf numFmtId="0" fontId="164" fillId="0" borderId="0"/>
    <xf numFmtId="0" fontId="15" fillId="0" borderId="0"/>
    <xf numFmtId="0" fontId="27" fillId="0" borderId="0"/>
    <xf numFmtId="0" fontId="45" fillId="0" borderId="0"/>
    <xf numFmtId="0" fontId="43" fillId="0" borderId="0"/>
    <xf numFmtId="0" fontId="118" fillId="0" borderId="0"/>
    <xf numFmtId="0" fontId="45" fillId="0" borderId="0"/>
    <xf numFmtId="0" fontId="43" fillId="0" borderId="0"/>
    <xf numFmtId="0" fontId="45" fillId="0" borderId="0"/>
    <xf numFmtId="0" fontId="15" fillId="0" borderId="0"/>
    <xf numFmtId="0" fontId="117" fillId="0" borderId="0"/>
    <xf numFmtId="0" fontId="43" fillId="0" borderId="0"/>
    <xf numFmtId="0" fontId="27" fillId="0" borderId="0"/>
    <xf numFmtId="0" fontId="117" fillId="0" borderId="0"/>
    <xf numFmtId="0" fontId="27" fillId="0" borderId="0"/>
    <xf numFmtId="0" fontId="27" fillId="0" borderId="0"/>
    <xf numFmtId="0" fontId="27" fillId="0" borderId="0"/>
    <xf numFmtId="0" fontId="27" fillId="0" borderId="0"/>
    <xf numFmtId="0" fontId="45" fillId="0" borderId="0"/>
    <xf numFmtId="0" fontId="45" fillId="0" borderId="0"/>
    <xf numFmtId="0" fontId="81" fillId="0" borderId="0"/>
    <xf numFmtId="0" fontId="27" fillId="0" borderId="0"/>
    <xf numFmtId="0" fontId="27" fillId="0" borderId="0"/>
    <xf numFmtId="0" fontId="27" fillId="0" borderId="0"/>
    <xf numFmtId="0" fontId="81" fillId="0" borderId="0"/>
    <xf numFmtId="0" fontId="4" fillId="0" borderId="0"/>
    <xf numFmtId="0" fontId="45" fillId="0" borderId="0"/>
    <xf numFmtId="0" fontId="27" fillId="0" borderId="0"/>
    <xf numFmtId="0" fontId="25" fillId="0" borderId="0"/>
    <xf numFmtId="0" fontId="43" fillId="0" borderId="0"/>
    <xf numFmtId="0" fontId="45" fillId="0" borderId="0"/>
    <xf numFmtId="0" fontId="4" fillId="0" borderId="0"/>
    <xf numFmtId="0" fontId="27" fillId="0" borderId="0"/>
    <xf numFmtId="0" fontId="25" fillId="0" borderId="0"/>
    <xf numFmtId="0" fontId="27" fillId="0" borderId="0"/>
    <xf numFmtId="0" fontId="4" fillId="0" borderId="0"/>
    <xf numFmtId="0" fontId="4" fillId="0" borderId="0"/>
    <xf numFmtId="0" fontId="4" fillId="0" borderId="0"/>
    <xf numFmtId="0" fontId="4" fillId="0" borderId="0"/>
    <xf numFmtId="0" fontId="45" fillId="0" borderId="0"/>
    <xf numFmtId="0" fontId="27" fillId="0" borderId="0"/>
    <xf numFmtId="0" fontId="119" fillId="0" borderId="0"/>
    <xf numFmtId="0" fontId="45" fillId="0" borderId="0"/>
    <xf numFmtId="0" fontId="45" fillId="0" borderId="0"/>
    <xf numFmtId="0" fontId="4" fillId="0" borderId="0"/>
    <xf numFmtId="0" fontId="27" fillId="0" borderId="0"/>
    <xf numFmtId="0" fontId="27" fillId="0" borderId="0"/>
    <xf numFmtId="0" fontId="27" fillId="0" borderId="0"/>
    <xf numFmtId="0" fontId="27" fillId="0" borderId="0"/>
    <xf numFmtId="164" fontId="27" fillId="0" borderId="0"/>
    <xf numFmtId="164" fontId="27" fillId="0" borderId="0"/>
    <xf numFmtId="164" fontId="27" fillId="0" borderId="0"/>
    <xf numFmtId="0" fontId="27" fillId="0" borderId="0"/>
    <xf numFmtId="0" fontId="27" fillId="0" borderId="0"/>
    <xf numFmtId="0" fontId="27" fillId="0" borderId="0"/>
    <xf numFmtId="164" fontId="27" fillId="0" borderId="0"/>
    <xf numFmtId="0" fontId="27" fillId="0" borderId="0"/>
    <xf numFmtId="0" fontId="27" fillId="0" borderId="0"/>
    <xf numFmtId="0" fontId="4" fillId="0" borderId="0"/>
    <xf numFmtId="0" fontId="4" fillId="0" borderId="0"/>
    <xf numFmtId="0" fontId="27" fillId="0" borderId="0"/>
    <xf numFmtId="0" fontId="163" fillId="0" borderId="0"/>
    <xf numFmtId="0" fontId="43" fillId="0" borderId="0"/>
    <xf numFmtId="0" fontId="164" fillId="0" borderId="0"/>
    <xf numFmtId="0" fontId="27" fillId="0" borderId="0"/>
    <xf numFmtId="0" fontId="164" fillId="0" borderId="0"/>
    <xf numFmtId="0" fontId="27" fillId="0" borderId="0"/>
    <xf numFmtId="0" fontId="27" fillId="0" borderId="0"/>
    <xf numFmtId="0" fontId="119" fillId="0" borderId="0"/>
    <xf numFmtId="0" fontId="119" fillId="0" borderId="0"/>
    <xf numFmtId="0" fontId="45" fillId="0" borderId="0"/>
    <xf numFmtId="0" fontId="15" fillId="0" borderId="0"/>
    <xf numFmtId="0" fontId="15" fillId="0" borderId="0"/>
    <xf numFmtId="0" fontId="43" fillId="0" borderId="0"/>
    <xf numFmtId="0" fontId="117" fillId="0" borderId="0"/>
    <xf numFmtId="0" fontId="163" fillId="0" borderId="0"/>
    <xf numFmtId="0" fontId="15" fillId="0" borderId="0"/>
    <xf numFmtId="0" fontId="27" fillId="0" borderId="0"/>
    <xf numFmtId="0" fontId="118" fillId="0" borderId="0"/>
    <xf numFmtId="0" fontId="45" fillId="0" borderId="0"/>
    <xf numFmtId="0" fontId="45" fillId="0" borderId="0"/>
    <xf numFmtId="0" fontId="45" fillId="0" borderId="0"/>
    <xf numFmtId="0" fontId="98" fillId="0" borderId="0"/>
    <xf numFmtId="0" fontId="27" fillId="0" borderId="0"/>
    <xf numFmtId="0" fontId="45" fillId="0" borderId="0"/>
    <xf numFmtId="0" fontId="27" fillId="0" borderId="0"/>
    <xf numFmtId="0" fontId="98" fillId="0" borderId="0"/>
    <xf numFmtId="0" fontId="4" fillId="0" borderId="0"/>
    <xf numFmtId="0" fontId="120" fillId="0" borderId="0"/>
    <xf numFmtId="0" fontId="27" fillId="0" borderId="0"/>
    <xf numFmtId="0" fontId="45" fillId="0" borderId="0"/>
    <xf numFmtId="0" fontId="27" fillId="0" borderId="0"/>
    <xf numFmtId="0" fontId="27" fillId="0" borderId="0"/>
    <xf numFmtId="0" fontId="118" fillId="0" borderId="0"/>
    <xf numFmtId="0" fontId="27" fillId="0" borderId="0"/>
    <xf numFmtId="0" fontId="27" fillId="0" borderId="0"/>
    <xf numFmtId="0" fontId="45" fillId="0" borderId="0"/>
    <xf numFmtId="0" fontId="45" fillId="0" borderId="0"/>
    <xf numFmtId="0" fontId="45" fillId="0" borderId="0"/>
    <xf numFmtId="0" fontId="43" fillId="0" borderId="0"/>
    <xf numFmtId="0" fontId="43" fillId="0" borderId="0"/>
    <xf numFmtId="0" fontId="45" fillId="0" borderId="0"/>
    <xf numFmtId="0" fontId="43" fillId="0" borderId="0"/>
    <xf numFmtId="0" fontId="27" fillId="0" borderId="0"/>
    <xf numFmtId="0" fontId="120" fillId="0" borderId="0"/>
    <xf numFmtId="0" fontId="27" fillId="0" borderId="0"/>
    <xf numFmtId="0" fontId="27" fillId="0" borderId="0"/>
    <xf numFmtId="0" fontId="43" fillId="0" borderId="0"/>
    <xf numFmtId="0" fontId="32" fillId="0" borderId="0"/>
    <xf numFmtId="0" fontId="165" fillId="0" borderId="0">
      <alignment horizontal="left" wrapText="1"/>
    </xf>
    <xf numFmtId="0" fontId="165" fillId="0" borderId="0">
      <alignment horizontal="left" wrapText="1"/>
    </xf>
    <xf numFmtId="0" fontId="165" fillId="0" borderId="0">
      <alignment horizontal="left" wrapText="1"/>
    </xf>
    <xf numFmtId="0" fontId="43" fillId="0" borderId="0"/>
    <xf numFmtId="0" fontId="27" fillId="0" borderId="0"/>
    <xf numFmtId="0" fontId="4" fillId="0" borderId="0"/>
    <xf numFmtId="0" fontId="165" fillId="0" borderId="0">
      <alignment horizontal="left" wrapText="1"/>
    </xf>
    <xf numFmtId="0" fontId="163" fillId="0" borderId="0"/>
    <xf numFmtId="0" fontId="27" fillId="0" borderId="0"/>
    <xf numFmtId="0" fontId="163" fillId="0" borderId="0"/>
    <xf numFmtId="0" fontId="165" fillId="0" borderId="0">
      <alignment horizontal="left" wrapText="1"/>
    </xf>
    <xf numFmtId="0" fontId="165" fillId="0" borderId="0">
      <alignment horizontal="left" wrapText="1"/>
    </xf>
    <xf numFmtId="0" fontId="163" fillId="0" borderId="0"/>
    <xf numFmtId="0" fontId="27" fillId="0" borderId="0"/>
    <xf numFmtId="0" fontId="23" fillId="0" borderId="0"/>
    <xf numFmtId="0" fontId="163" fillId="0" borderId="0"/>
    <xf numFmtId="0" fontId="32" fillId="0" borderId="0"/>
    <xf numFmtId="0" fontId="4" fillId="0" borderId="0"/>
    <xf numFmtId="0" fontId="32" fillId="0" borderId="0"/>
    <xf numFmtId="0" fontId="27" fillId="0" borderId="0"/>
    <xf numFmtId="0" fontId="27" fillId="0" borderId="0"/>
    <xf numFmtId="0" fontId="45" fillId="0" borderId="0"/>
    <xf numFmtId="0" fontId="166" fillId="0" borderId="0"/>
    <xf numFmtId="0" fontId="27" fillId="0" borderId="0"/>
    <xf numFmtId="0" fontId="45" fillId="0" borderId="0"/>
    <xf numFmtId="0" fontId="27" fillId="0" borderId="0"/>
    <xf numFmtId="0" fontId="27" fillId="0" borderId="0"/>
    <xf numFmtId="0" fontId="4" fillId="0" borderId="0"/>
    <xf numFmtId="0" fontId="134" fillId="0" borderId="0"/>
    <xf numFmtId="0" fontId="4" fillId="0" borderId="0"/>
    <xf numFmtId="0" fontId="134" fillId="0" borderId="0"/>
    <xf numFmtId="0" fontId="25" fillId="0" borderId="0"/>
    <xf numFmtId="0" fontId="27" fillId="0" borderId="0"/>
    <xf numFmtId="0" fontId="43" fillId="0" borderId="0"/>
    <xf numFmtId="0" fontId="156" fillId="0" borderId="0"/>
    <xf numFmtId="0" fontId="27" fillId="0" borderId="0"/>
    <xf numFmtId="0" fontId="4" fillId="0" borderId="0"/>
    <xf numFmtId="0" fontId="156" fillId="0" borderId="0"/>
    <xf numFmtId="0" fontId="45" fillId="0" borderId="0"/>
    <xf numFmtId="0" fontId="4" fillId="0" borderId="0"/>
    <xf numFmtId="0" fontId="120" fillId="0" borderId="0"/>
    <xf numFmtId="0" fontId="27" fillId="0" borderId="0"/>
    <xf numFmtId="0" fontId="120" fillId="0" borderId="0"/>
    <xf numFmtId="0" fontId="162" fillId="0" borderId="0"/>
    <xf numFmtId="0" fontId="120" fillId="0" borderId="0"/>
    <xf numFmtId="0" fontId="120" fillId="0" borderId="0"/>
    <xf numFmtId="0" fontId="120" fillId="0" borderId="0"/>
    <xf numFmtId="0" fontId="27" fillId="0" borderId="0"/>
    <xf numFmtId="0" fontId="162" fillId="0" borderId="0"/>
    <xf numFmtId="0" fontId="167" fillId="18" borderId="0" applyNumberFormat="0" applyBorder="0" applyAlignment="0" applyProtection="0"/>
    <xf numFmtId="0" fontId="121" fillId="18" borderId="0" applyNumberFormat="0" applyBorder="0" applyAlignment="0" applyProtection="0"/>
    <xf numFmtId="0" fontId="167" fillId="18" borderId="0" applyNumberFormat="0" applyBorder="0" applyAlignment="0" applyProtection="0"/>
    <xf numFmtId="0" fontId="122" fillId="47" borderId="0" applyNumberFormat="0" applyBorder="0" applyAlignment="0" applyProtection="0"/>
    <xf numFmtId="0" fontId="122" fillId="18" borderId="0" applyNumberFormat="0" applyBorder="0" applyAlignment="0" applyProtection="0"/>
    <xf numFmtId="0" fontId="122" fillId="47" borderId="0" applyNumberFormat="0" applyBorder="0" applyAlignment="0" applyProtection="0"/>
    <xf numFmtId="0" fontId="122" fillId="18" borderId="0" applyNumberFormat="0" applyBorder="0" applyAlignment="0" applyProtection="0"/>
    <xf numFmtId="0" fontId="121" fillId="47" borderId="0" applyNumberFormat="0" applyBorder="0" applyAlignment="0" applyProtection="0"/>
    <xf numFmtId="0" fontId="121" fillId="18" borderId="0" applyNumberFormat="0" applyBorder="0" applyAlignment="0" applyProtection="0"/>
    <xf numFmtId="0" fontId="121" fillId="18" borderId="0" applyNumberFormat="0" applyBorder="0" applyAlignment="0" applyProtection="0"/>
    <xf numFmtId="0" fontId="121" fillId="18" borderId="0" applyNumberFormat="0" applyBorder="0" applyAlignment="0" applyProtection="0"/>
    <xf numFmtId="0" fontId="121" fillId="47" borderId="0" applyNumberFormat="0" applyBorder="0" applyAlignment="0" applyProtection="0"/>
    <xf numFmtId="0" fontId="122" fillId="18" borderId="0" applyNumberFormat="0" applyBorder="0" applyAlignment="0" applyProtection="0"/>
    <xf numFmtId="0" fontId="56" fillId="18" borderId="0" applyNumberFormat="0" applyBorder="0" applyAlignment="0" applyProtection="0"/>
    <xf numFmtId="0" fontId="121" fillId="18" borderId="0" applyNumberFormat="0" applyBorder="0" applyAlignment="0" applyProtection="0"/>
    <xf numFmtId="0" fontId="122" fillId="18" borderId="0" applyNumberFormat="0" applyBorder="0" applyAlignment="0" applyProtection="0"/>
    <xf numFmtId="0" fontId="122" fillId="18" borderId="0" applyNumberFormat="0" applyBorder="0" applyAlignment="0" applyProtection="0"/>
    <xf numFmtId="0" fontId="167" fillId="18" borderId="0" applyNumberFormat="0" applyBorder="0" applyAlignment="0" applyProtection="0"/>
    <xf numFmtId="0" fontId="167" fillId="18" borderId="0" applyNumberFormat="0" applyBorder="0" applyAlignment="0" applyProtection="0"/>
    <xf numFmtId="0" fontId="167" fillId="18" borderId="0" applyNumberFormat="0" applyBorder="0" applyAlignment="0" applyProtection="0"/>
    <xf numFmtId="0" fontId="121" fillId="18" borderId="0" applyNumberFormat="0" applyBorder="0" applyAlignment="0" applyProtection="0"/>
    <xf numFmtId="0" fontId="43" fillId="0" borderId="0"/>
    <xf numFmtId="0" fontId="157" fillId="0" borderId="0"/>
    <xf numFmtId="0" fontId="43" fillId="0" borderId="0"/>
    <xf numFmtId="0" fontId="157" fillId="0" borderId="0"/>
    <xf numFmtId="0" fontId="27"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43" fillId="0" borderId="0"/>
    <xf numFmtId="0" fontId="27" fillId="0" borderId="0"/>
    <xf numFmtId="0" fontId="27" fillId="0" borderId="0"/>
    <xf numFmtId="0" fontId="43" fillId="0" borderId="0"/>
    <xf numFmtId="0" fontId="27" fillId="0" borderId="0"/>
    <xf numFmtId="0" fontId="27" fillId="0" borderId="0"/>
    <xf numFmtId="0" fontId="119" fillId="0" borderId="0"/>
    <xf numFmtId="0" fontId="43" fillId="0" borderId="0"/>
    <xf numFmtId="0" fontId="168" fillId="0" borderId="0"/>
    <xf numFmtId="0" fontId="43" fillId="0" borderId="0"/>
    <xf numFmtId="0" fontId="43" fillId="0" borderId="0"/>
    <xf numFmtId="0" fontId="143" fillId="0" borderId="0"/>
    <xf numFmtId="0" fontId="1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43" fillId="0" borderId="0"/>
    <xf numFmtId="0" fontId="143" fillId="0" borderId="0"/>
    <xf numFmtId="0" fontId="143" fillId="0" borderId="0"/>
    <xf numFmtId="0" fontId="43" fillId="0" borderId="0"/>
    <xf numFmtId="0" fontId="43" fillId="0" borderId="0"/>
    <xf numFmtId="0" fontId="27" fillId="0" borderId="0"/>
    <xf numFmtId="0" fontId="43" fillId="0" borderId="0"/>
    <xf numFmtId="0" fontId="27" fillId="0" borderId="0"/>
    <xf numFmtId="0" fontId="27" fillId="0" borderId="0"/>
    <xf numFmtId="0" fontId="27" fillId="0" borderId="0"/>
    <xf numFmtId="0" fontId="27" fillId="0" borderId="0"/>
    <xf numFmtId="0" fontId="45" fillId="0" borderId="0"/>
    <xf numFmtId="0" fontId="117" fillId="0" borderId="0"/>
    <xf numFmtId="0" fontId="45" fillId="0" borderId="0"/>
    <xf numFmtId="0" fontId="43" fillId="0" borderId="0"/>
    <xf numFmtId="0" fontId="4"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43" fillId="0" borderId="0"/>
    <xf numFmtId="0" fontId="143" fillId="0" borderId="0"/>
    <xf numFmtId="0" fontId="162" fillId="0" borderId="0"/>
    <xf numFmtId="0" fontId="43" fillId="0" borderId="0"/>
    <xf numFmtId="0" fontId="162" fillId="0" borderId="0"/>
    <xf numFmtId="0" fontId="4" fillId="0" borderId="0"/>
    <xf numFmtId="0" fontId="43" fillId="0" borderId="0"/>
    <xf numFmtId="0" fontId="143" fillId="0" borderId="0"/>
    <xf numFmtId="0" fontId="27" fillId="0" borderId="0" applyNumberForma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27" fillId="0" borderId="0"/>
    <xf numFmtId="0" fontId="143" fillId="19" borderId="15" applyNumberFormat="0" applyFont="0" applyAlignment="0" applyProtection="0"/>
    <xf numFmtId="0" fontId="27" fillId="19" borderId="15" applyNumberFormat="0" applyFont="0" applyAlignment="0" applyProtection="0"/>
    <xf numFmtId="0" fontId="27" fillId="19" borderId="15" applyNumberFormat="0" applyFont="0" applyAlignment="0" applyProtection="0"/>
    <xf numFmtId="0" fontId="143" fillId="19" borderId="15" applyNumberFormat="0" applyFont="0" applyAlignment="0" applyProtection="0"/>
    <xf numFmtId="0" fontId="156" fillId="48" borderId="15" applyNumberFormat="0" applyAlignment="0" applyProtection="0"/>
    <xf numFmtId="0" fontId="156" fillId="48" borderId="15" applyNumberFormat="0" applyAlignment="0" applyProtection="0"/>
    <xf numFmtId="0" fontId="27" fillId="19" borderId="15" applyNumberFormat="0" applyFont="0" applyAlignment="0" applyProtection="0"/>
    <xf numFmtId="170" fontId="27" fillId="0" borderId="0"/>
    <xf numFmtId="170" fontId="27" fillId="0" borderId="0"/>
    <xf numFmtId="170" fontId="27" fillId="0" borderId="0"/>
    <xf numFmtId="170" fontId="27" fillId="0" borderId="0"/>
    <xf numFmtId="170" fontId="27" fillId="0" borderId="0"/>
    <xf numFmtId="170" fontId="27" fillId="0" borderId="0"/>
    <xf numFmtId="9" fontId="27" fillId="0" borderId="0" applyFont="0" applyFill="0" applyBorder="0" applyAlignment="0" applyProtection="0"/>
    <xf numFmtId="9" fontId="27" fillId="0" borderId="0" applyFont="0" applyFill="0" applyBorder="0" applyAlignment="0" applyProtection="0"/>
    <xf numFmtId="9" fontId="144" fillId="0" borderId="0" applyFont="0" applyFill="0" applyBorder="0" applyAlignment="0" applyProtection="0"/>
    <xf numFmtId="9" fontId="43" fillId="0" borderId="0" applyFont="0" applyFill="0" applyBorder="0" applyAlignment="0" applyProtection="0"/>
    <xf numFmtId="9" fontId="166" fillId="0" borderId="0" applyFont="0" applyFill="0" applyBorder="0" applyAlignment="0" applyProtection="0"/>
    <xf numFmtId="9" fontId="27" fillId="0" borderId="0" applyFont="0" applyFill="0" applyBorder="0" applyAlignment="0" applyProtection="0"/>
    <xf numFmtId="9" fontId="43" fillId="0" borderId="0" applyFont="0" applyFill="0" applyBorder="0" applyAlignment="0" applyProtection="0"/>
    <xf numFmtId="9" fontId="163" fillId="0" borderId="0" applyFont="0" applyFill="0" applyBorder="0" applyAlignment="0" applyProtection="0"/>
    <xf numFmtId="0" fontId="166" fillId="0" borderId="0"/>
    <xf numFmtId="0" fontId="27" fillId="19" borderId="15" applyNumberFormat="0" applyFont="0" applyAlignment="0" applyProtection="0"/>
    <xf numFmtId="0" fontId="43" fillId="19" borderId="15" applyNumberFormat="0" applyFont="0" applyAlignment="0" applyProtection="0"/>
    <xf numFmtId="0" fontId="27" fillId="19" borderId="15" applyNumberFormat="0" applyFont="0" applyAlignment="0" applyProtection="0"/>
    <xf numFmtId="0" fontId="27" fillId="19" borderId="15" applyNumberFormat="0" applyFont="0" applyAlignment="0" applyProtection="0"/>
    <xf numFmtId="0" fontId="27" fillId="19" borderId="15" applyNumberFormat="0" applyFont="0" applyAlignment="0" applyProtection="0"/>
    <xf numFmtId="0" fontId="43" fillId="19" borderId="15" applyNumberFormat="0" applyFont="0" applyAlignment="0" applyProtection="0"/>
    <xf numFmtId="0" fontId="43" fillId="19" borderId="15" applyNumberFormat="0" applyFont="0" applyAlignment="0" applyProtection="0"/>
    <xf numFmtId="0" fontId="27" fillId="19" borderId="15" applyNumberFormat="0" applyFont="0" applyAlignment="0" applyProtection="0"/>
    <xf numFmtId="0" fontId="27" fillId="19" borderId="15" applyNumberFormat="0" applyFont="0" applyAlignment="0" applyProtection="0"/>
    <xf numFmtId="0" fontId="118" fillId="19" borderId="15" applyNumberFormat="0" applyFont="0" applyAlignment="0" applyProtection="0"/>
    <xf numFmtId="0" fontId="27" fillId="19" borderId="15" applyNumberFormat="0" applyFont="0" applyAlignment="0" applyProtection="0"/>
    <xf numFmtId="0" fontId="27" fillId="19" borderId="15" applyNumberFormat="0" applyFont="0" applyAlignment="0" applyProtection="0"/>
    <xf numFmtId="0" fontId="43" fillId="19" borderId="15" applyNumberFormat="0" applyFont="0" applyAlignment="0" applyProtection="0"/>
    <xf numFmtId="0" fontId="27" fillId="19" borderId="15" applyNumberFormat="0" applyFont="0" applyAlignment="0" applyProtection="0"/>
    <xf numFmtId="0" fontId="47"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08" fillId="25" borderId="11" applyNumberFormat="0" applyAlignment="0" applyProtection="0"/>
    <xf numFmtId="0" fontId="108" fillId="17" borderId="11" applyNumberFormat="0" applyAlignment="0" applyProtection="0"/>
    <xf numFmtId="0" fontId="108" fillId="17" borderId="11" applyNumberFormat="0" applyAlignment="0" applyProtection="0"/>
    <xf numFmtId="0" fontId="108" fillId="25" borderId="11" applyNumberFormat="0" applyAlignment="0" applyProtection="0"/>
    <xf numFmtId="9" fontId="45" fillId="0" borderId="0" applyFont="0" applyFill="0" applyBorder="0" applyAlignment="0" applyProtection="0"/>
    <xf numFmtId="9" fontId="45"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0" fontId="57" fillId="0" borderId="0" applyNumberFormat="0" applyFill="0" applyBorder="0" applyAlignment="0" applyProtection="0"/>
    <xf numFmtId="0" fontId="151" fillId="0" borderId="0" applyNumberFormat="0" applyFill="0" applyBorder="0" applyAlignment="0" applyProtection="0"/>
    <xf numFmtId="0" fontId="151" fillId="0" borderId="0" applyNumberFormat="0" applyFill="0" applyBorder="0" applyAlignment="0" applyProtection="0"/>
    <xf numFmtId="0" fontId="151" fillId="0" borderId="0" applyNumberFormat="0" applyFill="0" applyBorder="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4" fontId="170" fillId="0" borderId="0">
      <alignment vertical="top"/>
      <protection hidden="1"/>
    </xf>
    <xf numFmtId="0" fontId="103" fillId="49" borderId="0" applyNumberFormat="0" applyBorder="0" applyAlignment="0" applyProtection="0"/>
    <xf numFmtId="0" fontId="103" fillId="20" borderId="0" applyNumberFormat="0" applyBorder="0" applyAlignment="0" applyProtection="0"/>
    <xf numFmtId="0" fontId="103" fillId="50" borderId="0" applyNumberFormat="0" applyBorder="0" applyAlignment="0" applyProtection="0"/>
    <xf numFmtId="0" fontId="103" fillId="20" borderId="0" applyNumberFormat="0" applyBorder="0" applyAlignment="0" applyProtection="0"/>
    <xf numFmtId="0" fontId="103" fillId="20" borderId="0" applyNumberFormat="0" applyBorder="0" applyAlignment="0" applyProtection="0"/>
    <xf numFmtId="0" fontId="103" fillId="50" borderId="0" applyNumberFormat="0" applyBorder="0" applyAlignment="0" applyProtection="0"/>
    <xf numFmtId="0" fontId="103" fillId="50" borderId="0" applyNumberFormat="0" applyBorder="0" applyAlignment="0" applyProtection="0"/>
    <xf numFmtId="0" fontId="103" fillId="49" borderId="0" applyNumberFormat="0" applyBorder="0" applyAlignment="0" applyProtection="0"/>
    <xf numFmtId="0" fontId="136" fillId="50" borderId="0" applyNumberFormat="0" applyBorder="0" applyAlignment="0" applyProtection="0"/>
    <xf numFmtId="0" fontId="103"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49" fillId="20" borderId="0" applyNumberFormat="0" applyBorder="0" applyAlignment="0" applyProtection="0"/>
    <xf numFmtId="0" fontId="103" fillId="50" borderId="0" applyNumberFormat="0" applyBorder="0" applyAlignment="0" applyProtection="0"/>
    <xf numFmtId="0" fontId="103" fillId="20" borderId="0" applyNumberFormat="0" applyBorder="0" applyAlignment="0" applyProtection="0"/>
    <xf numFmtId="0" fontId="103" fillId="50" borderId="0" applyNumberFormat="0" applyBorder="0" applyAlignment="0" applyProtection="0"/>
    <xf numFmtId="0" fontId="103" fillId="50" borderId="0" applyNumberFormat="0" applyBorder="0" applyAlignment="0" applyProtection="0"/>
    <xf numFmtId="0" fontId="137" fillId="20" borderId="0" applyNumberFormat="0" applyBorder="0" applyAlignment="0" applyProtection="0"/>
    <xf numFmtId="0" fontId="137" fillId="2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7" fillId="20" borderId="0" applyNumberFormat="0" applyBorder="0" applyAlignment="0" applyProtection="0"/>
    <xf numFmtId="0" fontId="136" fillId="50" borderId="0" applyNumberFormat="0" applyBorder="0" applyAlignment="0" applyProtection="0"/>
    <xf numFmtId="0" fontId="103" fillId="20" borderId="0" applyNumberFormat="0" applyBorder="0" applyAlignment="0" applyProtection="0"/>
    <xf numFmtId="0" fontId="103" fillId="51" borderId="0" applyNumberFormat="0" applyBorder="0" applyAlignment="0" applyProtection="0"/>
    <xf numFmtId="0" fontId="103" fillId="21" borderId="0" applyNumberFormat="0" applyBorder="0" applyAlignment="0" applyProtection="0"/>
    <xf numFmtId="0" fontId="103" fillId="23" borderId="0" applyNumberFormat="0" applyBorder="0" applyAlignment="0" applyProtection="0"/>
    <xf numFmtId="0" fontId="103" fillId="21" borderId="0" applyNumberFormat="0" applyBorder="0" applyAlignment="0" applyProtection="0"/>
    <xf numFmtId="0" fontId="103" fillId="21" borderId="0" applyNumberFormat="0" applyBorder="0" applyAlignment="0" applyProtection="0"/>
    <xf numFmtId="0" fontId="103" fillId="23" borderId="0" applyNumberFormat="0" applyBorder="0" applyAlignment="0" applyProtection="0"/>
    <xf numFmtId="0" fontId="103" fillId="23" borderId="0" applyNumberFormat="0" applyBorder="0" applyAlignment="0" applyProtection="0"/>
    <xf numFmtId="0" fontId="103" fillId="51" borderId="0" applyNumberFormat="0" applyBorder="0" applyAlignment="0" applyProtection="0"/>
    <xf numFmtId="0" fontId="103" fillId="23" borderId="0" applyNumberFormat="0" applyBorder="0" applyAlignment="0" applyProtection="0"/>
    <xf numFmtId="0" fontId="49" fillId="21" borderId="0" applyNumberFormat="0" applyBorder="0" applyAlignment="0" applyProtection="0"/>
    <xf numFmtId="0" fontId="103" fillId="23" borderId="0" applyNumberFormat="0" applyBorder="0" applyAlignment="0" applyProtection="0"/>
    <xf numFmtId="0" fontId="103" fillId="21" borderId="0" applyNumberFormat="0" applyBorder="0" applyAlignment="0" applyProtection="0"/>
    <xf numFmtId="0" fontId="103" fillId="23" borderId="0" applyNumberFormat="0" applyBorder="0" applyAlignment="0" applyProtection="0"/>
    <xf numFmtId="0" fontId="103" fillId="23" borderId="0" applyNumberFormat="0" applyBorder="0" applyAlignment="0" applyProtection="0"/>
    <xf numFmtId="0" fontId="137" fillId="21" borderId="0" applyNumberFormat="0" applyBorder="0" applyAlignment="0" applyProtection="0"/>
    <xf numFmtId="0" fontId="137" fillId="21" borderId="0" applyNumberFormat="0" applyBorder="0" applyAlignment="0" applyProtection="0"/>
    <xf numFmtId="0" fontId="137" fillId="21" borderId="0" applyNumberFormat="0" applyBorder="0" applyAlignment="0" applyProtection="0"/>
    <xf numFmtId="0" fontId="103" fillId="21" borderId="0" applyNumberFormat="0" applyBorder="0" applyAlignment="0" applyProtection="0"/>
    <xf numFmtId="0" fontId="103" fillId="52" borderId="0" applyNumberFormat="0" applyBorder="0" applyAlignment="0" applyProtection="0"/>
    <xf numFmtId="0" fontId="103" fillId="22" borderId="0" applyNumberFormat="0" applyBorder="0" applyAlignment="0" applyProtection="0"/>
    <xf numFmtId="0" fontId="103" fillId="39" borderId="0" applyNumberFormat="0" applyBorder="0" applyAlignment="0" applyProtection="0"/>
    <xf numFmtId="0" fontId="103" fillId="22" borderId="0" applyNumberFormat="0" applyBorder="0" applyAlignment="0" applyProtection="0"/>
    <xf numFmtId="0" fontId="103" fillId="22" borderId="0" applyNumberFormat="0" applyBorder="0" applyAlignment="0" applyProtection="0"/>
    <xf numFmtId="0" fontId="103" fillId="39" borderId="0" applyNumberFormat="0" applyBorder="0" applyAlignment="0" applyProtection="0"/>
    <xf numFmtId="0" fontId="103" fillId="39" borderId="0" applyNumberFormat="0" applyBorder="0" applyAlignment="0" applyProtection="0"/>
    <xf numFmtId="0" fontId="103" fillId="52" borderId="0" applyNumberFormat="0" applyBorder="0" applyAlignment="0" applyProtection="0"/>
    <xf numFmtId="0" fontId="103" fillId="39" borderId="0" applyNumberFormat="0" applyBorder="0" applyAlignment="0" applyProtection="0"/>
    <xf numFmtId="0" fontId="49" fillId="22" borderId="0" applyNumberFormat="0" applyBorder="0" applyAlignment="0" applyProtection="0"/>
    <xf numFmtId="0" fontId="103" fillId="39" borderId="0" applyNumberFormat="0" applyBorder="0" applyAlignment="0" applyProtection="0"/>
    <xf numFmtId="0" fontId="103" fillId="22" borderId="0" applyNumberFormat="0" applyBorder="0" applyAlignment="0" applyProtection="0"/>
    <xf numFmtId="0" fontId="103" fillId="39" borderId="0" applyNumberFormat="0" applyBorder="0" applyAlignment="0" applyProtection="0"/>
    <xf numFmtId="0" fontId="103" fillId="39" borderId="0" applyNumberFormat="0" applyBorder="0" applyAlignment="0" applyProtection="0"/>
    <xf numFmtId="0" fontId="137" fillId="22" borderId="0" applyNumberFormat="0" applyBorder="0" applyAlignment="0" applyProtection="0"/>
    <xf numFmtId="0" fontId="137" fillId="22" borderId="0" applyNumberFormat="0" applyBorder="0" applyAlignment="0" applyProtection="0"/>
    <xf numFmtId="0" fontId="137" fillId="22" borderId="0" applyNumberFormat="0" applyBorder="0" applyAlignment="0" applyProtection="0"/>
    <xf numFmtId="0" fontId="103" fillId="22" borderId="0" applyNumberFormat="0" applyBorder="0" applyAlignment="0" applyProtection="0"/>
    <xf numFmtId="0" fontId="103" fillId="41" borderId="0" applyNumberFormat="0" applyBorder="0" applyAlignment="0" applyProtection="0"/>
    <xf numFmtId="0" fontId="103" fillId="14" borderId="0" applyNumberFormat="0" applyBorder="0" applyAlignment="0" applyProtection="0"/>
    <xf numFmtId="0" fontId="103" fillId="53" borderId="0" applyNumberFormat="0" applyBorder="0" applyAlignment="0" applyProtection="0"/>
    <xf numFmtId="0" fontId="103" fillId="14" borderId="0" applyNumberFormat="0" applyBorder="0" applyAlignment="0" applyProtection="0"/>
    <xf numFmtId="0" fontId="103" fillId="14"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41" borderId="0" applyNumberFormat="0" applyBorder="0" applyAlignment="0" applyProtection="0"/>
    <xf numFmtId="0" fontId="103" fillId="53" borderId="0" applyNumberFormat="0" applyBorder="0" applyAlignment="0" applyProtection="0"/>
    <xf numFmtId="0" fontId="49" fillId="14" borderId="0" applyNumberFormat="0" applyBorder="0" applyAlignment="0" applyProtection="0"/>
    <xf numFmtId="0" fontId="103" fillId="53" borderId="0" applyNumberFormat="0" applyBorder="0" applyAlignment="0" applyProtection="0"/>
    <xf numFmtId="0" fontId="103" fillId="14"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37" fillId="14" borderId="0" applyNumberFormat="0" applyBorder="0" applyAlignment="0" applyProtection="0"/>
    <xf numFmtId="0" fontId="137" fillId="14" borderId="0" applyNumberFormat="0" applyBorder="0" applyAlignment="0" applyProtection="0"/>
    <xf numFmtId="0" fontId="137" fillId="14" borderId="0" applyNumberFormat="0" applyBorder="0" applyAlignment="0" applyProtection="0"/>
    <xf numFmtId="0" fontId="103" fillId="14" borderId="0" applyNumberFormat="0" applyBorder="0" applyAlignment="0" applyProtection="0"/>
    <xf numFmtId="0" fontId="103" fillId="42" borderId="0" applyNumberFormat="0" applyBorder="0" applyAlignment="0" applyProtection="0"/>
    <xf numFmtId="0" fontId="103" fillId="15" borderId="0" applyNumberFormat="0" applyBorder="0" applyAlignment="0" applyProtection="0"/>
    <xf numFmtId="0" fontId="103" fillId="15" borderId="0" applyNumberFormat="0" applyBorder="0" applyAlignment="0" applyProtection="0"/>
    <xf numFmtId="0" fontId="103" fillId="15" borderId="0" applyNumberFormat="0" applyBorder="0" applyAlignment="0" applyProtection="0"/>
    <xf numFmtId="0" fontId="103" fillId="42" borderId="0" applyNumberFormat="0" applyBorder="0" applyAlignment="0" applyProtection="0"/>
    <xf numFmtId="0" fontId="103" fillId="15" borderId="0" applyNumberFormat="0" applyBorder="0" applyAlignment="0" applyProtection="0"/>
    <xf numFmtId="0" fontId="49" fillId="15" borderId="0" applyNumberFormat="0" applyBorder="0" applyAlignment="0" applyProtection="0"/>
    <xf numFmtId="0" fontId="103" fillId="15" borderId="0" applyNumberFormat="0" applyBorder="0" applyAlignment="0" applyProtection="0"/>
    <xf numFmtId="0" fontId="103" fillId="15" borderId="0" applyNumberFormat="0" applyBorder="0" applyAlignment="0" applyProtection="0"/>
    <xf numFmtId="0" fontId="137" fillId="15" borderId="0" applyNumberFormat="0" applyBorder="0" applyAlignment="0" applyProtection="0"/>
    <xf numFmtId="0" fontId="137" fillId="15" borderId="0" applyNumberFormat="0" applyBorder="0" applyAlignment="0" applyProtection="0"/>
    <xf numFmtId="0" fontId="137" fillId="15" borderId="0" applyNumberFormat="0" applyBorder="0" applyAlignment="0" applyProtection="0"/>
    <xf numFmtId="0" fontId="103" fillId="54" borderId="0" applyNumberFormat="0" applyBorder="0" applyAlignment="0" applyProtection="0"/>
    <xf numFmtId="0" fontId="103" fillId="23" borderId="0" applyNumberFormat="0" applyBorder="0" applyAlignment="0" applyProtection="0"/>
    <xf numFmtId="0" fontId="103" fillId="21" borderId="0" applyNumberFormat="0" applyBorder="0" applyAlignment="0" applyProtection="0"/>
    <xf numFmtId="0" fontId="103" fillId="23" borderId="0" applyNumberFormat="0" applyBorder="0" applyAlignment="0" applyProtection="0"/>
    <xf numFmtId="0" fontId="103" fillId="23" borderId="0" applyNumberFormat="0" applyBorder="0" applyAlignment="0" applyProtection="0"/>
    <xf numFmtId="0" fontId="103" fillId="21" borderId="0" applyNumberFormat="0" applyBorder="0" applyAlignment="0" applyProtection="0"/>
    <xf numFmtId="0" fontId="103" fillId="21" borderId="0" applyNumberFormat="0" applyBorder="0" applyAlignment="0" applyProtection="0"/>
    <xf numFmtId="0" fontId="103" fillId="54" borderId="0" applyNumberFormat="0" applyBorder="0" applyAlignment="0" applyProtection="0"/>
    <xf numFmtId="0" fontId="103" fillId="21" borderId="0" applyNumberFormat="0" applyBorder="0" applyAlignment="0" applyProtection="0"/>
    <xf numFmtId="0" fontId="49" fillId="23" borderId="0" applyNumberFormat="0" applyBorder="0" applyAlignment="0" applyProtection="0"/>
    <xf numFmtId="0" fontId="103" fillId="21" borderId="0" applyNumberFormat="0" applyBorder="0" applyAlignment="0" applyProtection="0"/>
    <xf numFmtId="0" fontId="103" fillId="23" borderId="0" applyNumberFormat="0" applyBorder="0" applyAlignment="0" applyProtection="0"/>
    <xf numFmtId="0" fontId="103" fillId="21" borderId="0" applyNumberFormat="0" applyBorder="0" applyAlignment="0" applyProtection="0"/>
    <xf numFmtId="0" fontId="103" fillId="21" borderId="0" applyNumberFormat="0" applyBorder="0" applyAlignment="0" applyProtection="0"/>
    <xf numFmtId="0" fontId="137" fillId="23" borderId="0" applyNumberFormat="0" applyBorder="0" applyAlignment="0" applyProtection="0"/>
    <xf numFmtId="0" fontId="137" fillId="23" borderId="0" applyNumberFormat="0" applyBorder="0" applyAlignment="0" applyProtection="0"/>
    <xf numFmtId="0" fontId="137" fillId="23" borderId="0" applyNumberFormat="0" applyBorder="0" applyAlignment="0" applyProtection="0"/>
    <xf numFmtId="0" fontId="103" fillId="23" borderId="0" applyNumberFormat="0" applyBorder="0" applyAlignment="0" applyProtection="0"/>
    <xf numFmtId="0" fontId="123" fillId="0" borderId="16" applyNumberFormat="0" applyFill="0" applyAlignment="0" applyProtection="0"/>
    <xf numFmtId="0" fontId="124" fillId="0" borderId="44" applyNumberFormat="0" applyFill="0" applyAlignment="0" applyProtection="0"/>
    <xf numFmtId="0" fontId="124" fillId="0" borderId="44" applyNumberFormat="0" applyFill="0" applyAlignment="0" applyProtection="0"/>
    <xf numFmtId="0" fontId="124" fillId="0" borderId="44" applyNumberFormat="0" applyFill="0" applyAlignment="0" applyProtection="0"/>
    <xf numFmtId="0" fontId="124" fillId="0" borderId="44" applyNumberFormat="0" applyFill="0" applyAlignment="0" applyProtection="0"/>
    <xf numFmtId="0" fontId="58" fillId="0" borderId="16" applyNumberFormat="0" applyFill="0" applyAlignment="0" applyProtection="0"/>
    <xf numFmtId="0" fontId="124" fillId="0" borderId="44" applyNumberFormat="0" applyFill="0" applyAlignment="0" applyProtection="0"/>
    <xf numFmtId="0" fontId="123" fillId="0" borderId="16" applyNumberFormat="0" applyFill="0" applyAlignment="0" applyProtection="0"/>
    <xf numFmtId="0" fontId="124" fillId="0" borderId="44" applyNumberFormat="0" applyFill="0" applyAlignment="0" applyProtection="0"/>
    <xf numFmtId="0" fontId="124" fillId="0" borderId="44" applyNumberFormat="0" applyFill="0" applyAlignment="0" applyProtection="0"/>
    <xf numFmtId="0" fontId="159" fillId="0" borderId="16" applyNumberFormat="0" applyFill="0" applyAlignment="0" applyProtection="0"/>
    <xf numFmtId="0" fontId="159" fillId="0" borderId="16" applyNumberFormat="0" applyFill="0" applyAlignment="0" applyProtection="0"/>
    <xf numFmtId="0" fontId="159" fillId="0" borderId="16" applyNumberFormat="0" applyFill="0" applyAlignment="0" applyProtection="0"/>
    <xf numFmtId="0" fontId="123" fillId="0" borderId="16" applyNumberFormat="0" applyFill="0" applyAlignment="0" applyProtection="0"/>
    <xf numFmtId="0" fontId="125" fillId="55" borderId="17" applyNumberFormat="0" applyAlignment="0" applyProtection="0"/>
    <xf numFmtId="0" fontId="125" fillId="24" borderId="17" applyNumberFormat="0" applyAlignment="0" applyProtection="0"/>
    <xf numFmtId="0" fontId="125" fillId="24" borderId="17" applyNumberFormat="0" applyAlignment="0" applyProtection="0"/>
    <xf numFmtId="0" fontId="125" fillId="24" borderId="17" applyNumberFormat="0" applyAlignment="0" applyProtection="0"/>
    <xf numFmtId="0" fontId="125" fillId="55" borderId="17" applyNumberFormat="0" applyAlignment="0" applyProtection="0"/>
    <xf numFmtId="0" fontId="125" fillId="24" borderId="17" applyNumberFormat="0" applyAlignment="0" applyProtection="0"/>
    <xf numFmtId="0" fontId="59" fillId="24" borderId="17" applyNumberFormat="0" applyAlignment="0" applyProtection="0"/>
    <xf numFmtId="0" fontId="125" fillId="24" borderId="17" applyNumberFormat="0" applyAlignment="0" applyProtection="0"/>
    <xf numFmtId="0" fontId="125" fillId="24" borderId="17" applyNumberFormat="0" applyAlignment="0" applyProtection="0"/>
    <xf numFmtId="0" fontId="141" fillId="24" borderId="17" applyNumberFormat="0" applyAlignment="0" applyProtection="0"/>
    <xf numFmtId="0" fontId="141" fillId="24" borderId="17" applyNumberFormat="0" applyAlignment="0" applyProtection="0"/>
    <xf numFmtId="0" fontId="141" fillId="24" borderId="17" applyNumberFormat="0" applyAlignment="0" applyProtection="0"/>
    <xf numFmtId="0" fontId="126" fillId="46" borderId="18" applyNumberFormat="0" applyAlignment="0" applyProtection="0"/>
    <xf numFmtId="0" fontId="126" fillId="17" borderId="18" applyNumberFormat="0" applyAlignment="0" applyProtection="0"/>
    <xf numFmtId="0" fontId="126" fillId="17" borderId="18" applyNumberFormat="0" applyAlignment="0" applyProtection="0"/>
    <xf numFmtId="0" fontId="126" fillId="17" borderId="18" applyNumberFormat="0" applyAlignment="0" applyProtection="0"/>
    <xf numFmtId="0" fontId="126" fillId="46" borderId="18" applyNumberFormat="0" applyAlignment="0" applyProtection="0"/>
    <xf numFmtId="0" fontId="127" fillId="25" borderId="18" applyNumberFormat="0" applyAlignment="0" applyProtection="0"/>
    <xf numFmtId="0" fontId="60" fillId="17" borderId="18" applyNumberFormat="0" applyAlignment="0" applyProtection="0"/>
    <xf numFmtId="0" fontId="126" fillId="17" borderId="18" applyNumberFormat="0" applyAlignment="0" applyProtection="0"/>
    <xf numFmtId="0" fontId="127" fillId="25" borderId="18" applyNumberFormat="0" applyAlignment="0" applyProtection="0"/>
    <xf numFmtId="0" fontId="127" fillId="25" borderId="18" applyNumberFormat="0" applyAlignment="0" applyProtection="0"/>
    <xf numFmtId="0" fontId="140" fillId="17" borderId="18" applyNumberFormat="0" applyAlignment="0" applyProtection="0"/>
    <xf numFmtId="0" fontId="140" fillId="17" borderId="18" applyNumberFormat="0" applyAlignment="0" applyProtection="0"/>
    <xf numFmtId="0" fontId="140" fillId="17" borderId="18" applyNumberFormat="0" applyAlignment="0" applyProtection="0"/>
    <xf numFmtId="0" fontId="126" fillId="17" borderId="18" applyNumberFormat="0" applyAlignment="0" applyProtection="0"/>
    <xf numFmtId="4" fontId="160" fillId="0" borderId="0" applyProtection="0">
      <alignment horizontal="left"/>
      <protection locked="0"/>
    </xf>
    <xf numFmtId="0" fontId="64" fillId="25" borderId="0">
      <alignment horizontal="left" vertical="top"/>
    </xf>
    <xf numFmtId="0" fontId="128" fillId="30" borderId="0" applyNumberFormat="0" applyBorder="0" applyAlignment="0" applyProtection="0"/>
    <xf numFmtId="0" fontId="128" fillId="5" borderId="0" applyNumberFormat="0" applyBorder="0" applyAlignment="0" applyProtection="0"/>
    <xf numFmtId="0" fontId="128" fillId="7" borderId="0" applyNumberFormat="0" applyBorder="0" applyAlignment="0" applyProtection="0"/>
    <xf numFmtId="0" fontId="128" fillId="5" borderId="0" applyNumberFormat="0" applyBorder="0" applyAlignment="0" applyProtection="0"/>
    <xf numFmtId="0" fontId="128" fillId="5" borderId="0" applyNumberFormat="0" applyBorder="0" applyAlignment="0" applyProtection="0"/>
    <xf numFmtId="0" fontId="128" fillId="7" borderId="0" applyNumberFormat="0" applyBorder="0" applyAlignment="0" applyProtection="0"/>
    <xf numFmtId="0" fontId="128" fillId="7" borderId="0" applyNumberFormat="0" applyBorder="0" applyAlignment="0" applyProtection="0"/>
    <xf numFmtId="0" fontId="128" fillId="30" borderId="0" applyNumberFormat="0" applyBorder="0" applyAlignment="0" applyProtection="0"/>
    <xf numFmtId="0" fontId="128" fillId="7" borderId="0" applyNumberFormat="0" applyBorder="0" applyAlignment="0" applyProtection="0"/>
    <xf numFmtId="0" fontId="61" fillId="5" borderId="0" applyNumberFormat="0" applyBorder="0" applyAlignment="0" applyProtection="0"/>
    <xf numFmtId="0" fontId="128" fillId="7" borderId="0" applyNumberFormat="0" applyBorder="0" applyAlignment="0" applyProtection="0"/>
    <xf numFmtId="0" fontId="128" fillId="5" borderId="0" applyNumberFormat="0" applyBorder="0" applyAlignment="0" applyProtection="0"/>
    <xf numFmtId="0" fontId="128" fillId="7" borderId="0" applyNumberFormat="0" applyBorder="0" applyAlignment="0" applyProtection="0"/>
    <xf numFmtId="0" fontId="128" fillId="7" borderId="0" applyNumberFormat="0" applyBorder="0" applyAlignment="0" applyProtection="0"/>
    <xf numFmtId="0" fontId="139" fillId="5" borderId="0" applyNumberFormat="0" applyBorder="0" applyAlignment="0" applyProtection="0"/>
    <xf numFmtId="0" fontId="139" fillId="5" borderId="0" applyNumberFormat="0" applyBorder="0" applyAlignment="0" applyProtection="0"/>
    <xf numFmtId="0" fontId="139" fillId="5" borderId="0" applyNumberFormat="0" applyBorder="0" applyAlignment="0" applyProtection="0"/>
    <xf numFmtId="0" fontId="128" fillId="5" borderId="0" applyNumberFormat="0" applyBorder="0" applyAlignment="0" applyProtection="0"/>
    <xf numFmtId="0" fontId="25" fillId="0" borderId="0"/>
    <xf numFmtId="0" fontId="43" fillId="0" borderId="0"/>
    <xf numFmtId="4" fontId="158" fillId="59" borderId="0">
      <alignment horizontal="right"/>
      <protection locked="0"/>
    </xf>
    <xf numFmtId="0" fontId="132" fillId="0" borderId="0"/>
    <xf numFmtId="0" fontId="166" fillId="0" borderId="0"/>
    <xf numFmtId="0" fontId="164" fillId="0" borderId="20">
      <alignment horizontal="left" vertical="top" wrapText="1"/>
    </xf>
    <xf numFmtId="0" fontId="115" fillId="0" borderId="0" applyNumberFormat="0" applyFill="0" applyBorder="0" applyAlignment="0" applyProtection="0"/>
    <xf numFmtId="0" fontId="55" fillId="0" borderId="0" applyNumberFormat="0" applyFill="0" applyBorder="0" applyAlignment="0" applyProtection="0"/>
    <xf numFmtId="0" fontId="115" fillId="0" borderId="0" applyNumberFormat="0" applyFill="0" applyBorder="0" applyAlignment="0" applyProtection="0"/>
    <xf numFmtId="0" fontId="171" fillId="0" borderId="19" applyNumberFormat="0" applyFill="0" applyAlignment="0" applyProtection="0"/>
    <xf numFmtId="0" fontId="131" fillId="0" borderId="19" applyNumberFormat="0" applyFill="0" applyAlignment="0" applyProtection="0"/>
    <xf numFmtId="0" fontId="131" fillId="0" borderId="19" applyNumberFormat="0" applyFill="0" applyAlignment="0" applyProtection="0"/>
    <xf numFmtId="0" fontId="171" fillId="0" borderId="19" applyNumberFormat="0" applyFill="0" applyAlignment="0" applyProtection="0"/>
    <xf numFmtId="0" fontId="131" fillId="0" borderId="49" applyNumberFormat="0" applyFill="0" applyAlignment="0" applyProtection="0"/>
    <xf numFmtId="0" fontId="131" fillId="0" borderId="45" applyNumberFormat="0" applyFill="0" applyAlignment="0" applyProtection="0"/>
    <xf numFmtId="0" fontId="131" fillId="0" borderId="49" applyNumberFormat="0" applyFill="0" applyAlignment="0" applyProtection="0"/>
    <xf numFmtId="0" fontId="131" fillId="0" borderId="45" applyNumberFormat="0" applyFill="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44"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144" fillId="0" borderId="0" applyFont="0" applyFill="0" applyBorder="0" applyAlignment="0" applyProtection="0"/>
    <xf numFmtId="44" fontId="45" fillId="0" borderId="0" applyFont="0" applyFill="0" applyBorder="0" applyAlignment="0" applyProtection="0"/>
    <xf numFmtId="165" fontId="163" fillId="0" borderId="0" applyFont="0" applyFill="0" applyBorder="0" applyAlignment="0" applyProtection="0"/>
    <xf numFmtId="177" fontId="25" fillId="0" borderId="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7" fontId="25" fillId="0" borderId="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3" fontId="25" fillId="0" borderId="0" applyFill="0" applyBorder="0" applyAlignment="0" applyProtection="0"/>
    <xf numFmtId="172" fontId="27" fillId="0" borderId="0" applyFont="0" applyFill="0" applyBorder="0" applyAlignment="0" applyProtection="0"/>
    <xf numFmtId="173" fontId="25" fillId="0" borderId="0" applyFill="0" applyBorder="0" applyAlignment="0" applyProtection="0"/>
    <xf numFmtId="172" fontId="164" fillId="0" borderId="0" applyFont="0" applyFill="0" applyBorder="0" applyAlignment="0" applyProtection="0"/>
    <xf numFmtId="172" fontId="43" fillId="0" borderId="0" applyFont="0" applyFill="0" applyBorder="0" applyAlignment="0" applyProtection="0"/>
    <xf numFmtId="172" fontId="43" fillId="0" borderId="0" applyFont="0" applyFill="0" applyBorder="0" applyAlignment="0" applyProtection="0"/>
    <xf numFmtId="177" fontId="25" fillId="0" borderId="0" applyFill="0" applyBorder="0" applyAlignment="0" applyProtection="0"/>
    <xf numFmtId="43" fontId="45" fillId="0" borderId="0" applyFont="0" applyFill="0" applyBorder="0" applyAlignment="0" applyProtection="0"/>
    <xf numFmtId="172" fontId="27" fillId="0" borderId="0" applyFont="0" applyFill="0" applyBorder="0" applyAlignment="0" applyProtection="0"/>
    <xf numFmtId="172" fontId="45" fillId="0" borderId="0" applyFont="0" applyFill="0" applyBorder="0" applyAlignment="0" applyProtection="0"/>
    <xf numFmtId="172" fontId="27" fillId="0" borderId="0" applyFont="0" applyFill="0" applyBorder="0" applyAlignment="0" applyProtection="0"/>
    <xf numFmtId="172" fontId="43" fillId="0" borderId="0" applyFont="0" applyFill="0" applyBorder="0" applyAlignment="0" applyProtection="0"/>
    <xf numFmtId="172" fontId="27" fillId="0" borderId="0" applyFont="0" applyFill="0" applyBorder="0" applyAlignment="0" applyProtection="0"/>
    <xf numFmtId="172" fontId="144" fillId="0" borderId="0" applyFont="0" applyFill="0" applyBorder="0" applyAlignment="0" applyProtection="0"/>
    <xf numFmtId="0" fontId="172" fillId="0" borderId="0" applyFont="0" applyFill="0" applyBorder="0" applyAlignment="0" applyProtection="0"/>
    <xf numFmtId="172" fontId="27" fillId="0" borderId="0" applyFont="0" applyFill="0" applyBorder="0" applyAlignment="0" applyProtection="0"/>
    <xf numFmtId="172" fontId="118" fillId="0" borderId="0" applyFont="0" applyFill="0" applyBorder="0" applyAlignment="0" applyProtection="0"/>
    <xf numFmtId="172" fontId="118" fillId="0" borderId="0" applyFont="0" applyFill="0" applyBorder="0" applyAlignment="0" applyProtection="0"/>
    <xf numFmtId="172" fontId="27" fillId="0" borderId="0" applyFont="0" applyFill="0" applyBorder="0" applyAlignment="0" applyProtection="0"/>
    <xf numFmtId="172" fontId="144" fillId="0" borderId="0" applyFont="0" applyFill="0" applyBorder="0" applyAlignment="0" applyProtection="0"/>
    <xf numFmtId="172" fontId="43" fillId="0" borderId="0" applyFont="0" applyFill="0" applyBorder="0" applyAlignment="0" applyProtection="0"/>
    <xf numFmtId="176" fontId="27" fillId="0" borderId="0" applyFont="0" applyFill="0" applyBorder="0" applyAlignment="0" applyProtection="0"/>
    <xf numFmtId="172" fontId="173" fillId="0" borderId="0" applyFont="0" applyFill="0" applyBorder="0" applyAlignment="0" applyProtection="0"/>
    <xf numFmtId="174" fontId="27" fillId="0" borderId="0" applyFont="0" applyFill="0" applyBorder="0" applyAlignment="0" applyProtection="0"/>
    <xf numFmtId="172" fontId="134" fillId="0" borderId="0" applyFont="0" applyFill="0" applyBorder="0" applyAlignment="0" applyProtection="0"/>
    <xf numFmtId="172" fontId="27" fillId="0" borderId="0" applyFont="0" applyFill="0" applyBorder="0" applyAlignment="0" applyProtection="0"/>
    <xf numFmtId="174" fontId="27" fillId="0" borderId="0" applyFont="0" applyFill="0" applyBorder="0" applyAlignment="0" applyProtection="0"/>
    <xf numFmtId="172" fontId="45" fillId="0" borderId="0" applyFont="0" applyFill="0" applyBorder="0" applyAlignment="0" applyProtection="0"/>
    <xf numFmtId="172" fontId="45" fillId="0" borderId="0" applyFont="0" applyFill="0" applyBorder="0" applyAlignment="0" applyProtection="0"/>
    <xf numFmtId="172" fontId="45" fillId="0" borderId="0" applyFont="0" applyFill="0" applyBorder="0" applyAlignment="0" applyProtection="0"/>
    <xf numFmtId="172" fontId="45" fillId="0" borderId="0" applyFont="0" applyFill="0" applyBorder="0" applyAlignment="0" applyProtection="0"/>
    <xf numFmtId="172" fontId="45" fillId="0" borderId="0" applyFont="0" applyFill="0" applyBorder="0" applyAlignment="0" applyProtection="0"/>
    <xf numFmtId="172" fontId="45" fillId="0" borderId="0" applyFont="0" applyFill="0" applyBorder="0" applyAlignment="0" applyProtection="0"/>
    <xf numFmtId="43" fontId="45"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174" fillId="0" borderId="0" applyFont="0" applyFill="0" applyBorder="0" applyAlignment="0" applyProtection="0"/>
    <xf numFmtId="43" fontId="174" fillId="0" borderId="0" applyFont="0" applyFill="0" applyBorder="0" applyAlignment="0" applyProtection="0"/>
    <xf numFmtId="43" fontId="174" fillId="0" borderId="0" applyFont="0" applyFill="0" applyBorder="0" applyAlignment="0" applyProtection="0"/>
    <xf numFmtId="172" fontId="163" fillId="0" borderId="0" applyFont="0" applyFill="0" applyBorder="0" applyAlignment="0" applyProtection="0"/>
    <xf numFmtId="0" fontId="130" fillId="34" borderId="18" applyNumberFormat="0" applyAlignment="0" applyProtection="0"/>
    <xf numFmtId="0" fontId="130" fillId="9" borderId="18" applyNumberFormat="0" applyAlignment="0" applyProtection="0"/>
    <xf numFmtId="0" fontId="130" fillId="18" borderId="18" applyNumberFormat="0" applyAlignment="0" applyProtection="0"/>
    <xf numFmtId="0" fontId="130" fillId="9" borderId="18" applyNumberFormat="0" applyAlignment="0" applyProtection="0"/>
    <xf numFmtId="0" fontId="130" fillId="9" borderId="18" applyNumberFormat="0" applyAlignment="0" applyProtection="0"/>
    <xf numFmtId="0" fontId="130" fillId="18" borderId="18" applyNumberFormat="0" applyAlignment="0" applyProtection="0"/>
    <xf numFmtId="0" fontId="130" fillId="18" borderId="18" applyNumberFormat="0" applyAlignment="0" applyProtection="0"/>
    <xf numFmtId="0" fontId="130" fillId="34" borderId="18" applyNumberFormat="0" applyAlignment="0" applyProtection="0"/>
    <xf numFmtId="0" fontId="130" fillId="18" borderId="18" applyNumberFormat="0" applyAlignment="0" applyProtection="0"/>
    <xf numFmtId="0" fontId="62" fillId="9" borderId="18" applyNumberFormat="0" applyAlignment="0" applyProtection="0"/>
    <xf numFmtId="0" fontId="130" fillId="18" borderId="18" applyNumberFormat="0" applyAlignment="0" applyProtection="0"/>
    <xf numFmtId="0" fontId="130" fillId="9" borderId="18" applyNumberFormat="0" applyAlignment="0" applyProtection="0"/>
    <xf numFmtId="0" fontId="130" fillId="18" borderId="18" applyNumberFormat="0" applyAlignment="0" applyProtection="0"/>
    <xf numFmtId="0" fontId="130" fillId="18" borderId="18" applyNumberFormat="0" applyAlignment="0" applyProtection="0"/>
    <xf numFmtId="0" fontId="154" fillId="9" borderId="18" applyNumberFormat="0" applyAlignment="0" applyProtection="0"/>
    <xf numFmtId="0" fontId="154" fillId="9" borderId="18" applyNumberFormat="0" applyAlignment="0" applyProtection="0"/>
    <xf numFmtId="0" fontId="154" fillId="9" borderId="18" applyNumberFormat="0" applyAlignment="0" applyProtection="0"/>
    <xf numFmtId="0" fontId="130" fillId="9" borderId="18" applyNumberFormat="0" applyAlignment="0" applyProtection="0"/>
    <xf numFmtId="0" fontId="131" fillId="0" borderId="19" applyNumberFormat="0" applyFill="0" applyAlignment="0" applyProtection="0"/>
    <xf numFmtId="0" fontId="131" fillId="0" borderId="45" applyNumberFormat="0" applyFill="0" applyAlignment="0" applyProtection="0"/>
    <xf numFmtId="0" fontId="131" fillId="0" borderId="45" applyNumberFormat="0" applyFill="0" applyAlignment="0" applyProtection="0"/>
    <xf numFmtId="0" fontId="131" fillId="0" borderId="45" applyNumberFormat="0" applyFill="0" applyAlignment="0" applyProtection="0"/>
    <xf numFmtId="0" fontId="131" fillId="0" borderId="45" applyNumberFormat="0" applyFill="0" applyAlignment="0" applyProtection="0"/>
    <xf numFmtId="0" fontId="63" fillId="0" borderId="19" applyNumberFormat="0" applyFill="0" applyAlignment="0" applyProtection="0"/>
    <xf numFmtId="0" fontId="131" fillId="0" borderId="45" applyNumberFormat="0" applyFill="0" applyAlignment="0" applyProtection="0"/>
    <xf numFmtId="0" fontId="131" fillId="0" borderId="19" applyNumberFormat="0" applyFill="0" applyAlignment="0" applyProtection="0"/>
    <xf numFmtId="0" fontId="131" fillId="0" borderId="45" applyNumberFormat="0" applyFill="0" applyAlignment="0" applyProtection="0"/>
    <xf numFmtId="0" fontId="131" fillId="0" borderId="45" applyNumberFormat="0" applyFill="0" applyAlignment="0" applyProtection="0"/>
    <xf numFmtId="0" fontId="171" fillId="0" borderId="19" applyNumberFormat="0" applyFill="0" applyAlignment="0" applyProtection="0"/>
    <xf numFmtId="0" fontId="171" fillId="0" borderId="19" applyNumberFormat="0" applyFill="0" applyAlignment="0" applyProtection="0"/>
    <xf numFmtId="0" fontId="171" fillId="0" borderId="19" applyNumberFormat="0" applyFill="0" applyAlignment="0" applyProtection="0"/>
    <xf numFmtId="0" fontId="131" fillId="0" borderId="19" applyNumberFormat="0" applyFill="0" applyAlignment="0" applyProtection="0"/>
    <xf numFmtId="0" fontId="124" fillId="0" borderId="0" applyNumberFormat="0" applyFill="0" applyBorder="0" applyAlignment="0" applyProtection="0"/>
    <xf numFmtId="0" fontId="27" fillId="0" borderId="0"/>
    <xf numFmtId="0" fontId="186" fillId="0" borderId="0"/>
  </cellStyleXfs>
  <cellXfs count="1027">
    <xf numFmtId="0" fontId="0" fillId="0" borderId="0" xfId="0"/>
    <xf numFmtId="0" fontId="16" fillId="0" borderId="0" xfId="0" applyFont="1"/>
    <xf numFmtId="4" fontId="16" fillId="0" borderId="0" xfId="0" applyNumberFormat="1" applyFont="1"/>
    <xf numFmtId="0" fontId="16" fillId="0" borderId="0" xfId="0" applyFont="1" applyBorder="1"/>
    <xf numFmtId="4" fontId="16" fillId="0" borderId="0" xfId="0" applyNumberFormat="1" applyFont="1" applyBorder="1"/>
    <xf numFmtId="0" fontId="18" fillId="0" borderId="0" xfId="0" applyFont="1"/>
    <xf numFmtId="0" fontId="21" fillId="0" borderId="0" xfId="0" applyFont="1"/>
    <xf numFmtId="0" fontId="22" fillId="0" borderId="0" xfId="0" applyFont="1"/>
    <xf numFmtId="0" fontId="22" fillId="0" borderId="1" xfId="0" applyFont="1" applyBorder="1" applyAlignment="1">
      <alignment horizontal="right"/>
    </xf>
    <xf numFmtId="0" fontId="23" fillId="0" borderId="0" xfId="0" applyFont="1"/>
    <xf numFmtId="0" fontId="22" fillId="0" borderId="0" xfId="0" applyFont="1" applyAlignment="1">
      <alignment horizontal="right"/>
    </xf>
    <xf numFmtId="0" fontId="18" fillId="0" borderId="0" xfId="0" applyFont="1" applyAlignment="1">
      <alignment horizontal="center"/>
    </xf>
    <xf numFmtId="0" fontId="16" fillId="0" borderId="0" xfId="0" applyFont="1" applyAlignment="1">
      <alignment horizontal="center"/>
    </xf>
    <xf numFmtId="0" fontId="16" fillId="0" borderId="0" xfId="0" applyFont="1" applyBorder="1" applyAlignment="1">
      <alignment horizontal="center"/>
    </xf>
    <xf numFmtId="0" fontId="24" fillId="0" borderId="0" xfId="0" applyFont="1"/>
    <xf numFmtId="0" fontId="22" fillId="0" borderId="0" xfId="0" applyFont="1" applyBorder="1"/>
    <xf numFmtId="0" fontId="24" fillId="0" borderId="0" xfId="0" applyFont="1" applyBorder="1"/>
    <xf numFmtId="0" fontId="18" fillId="0" borderId="0" xfId="0" applyFont="1" applyBorder="1"/>
    <xf numFmtId="0" fontId="21" fillId="0" borderId="0" xfId="0" applyFont="1" applyBorder="1"/>
    <xf numFmtId="4" fontId="19" fillId="0" borderId="0" xfId="0" applyNumberFormat="1" applyFont="1" applyBorder="1" applyAlignment="1">
      <alignment vertical="center"/>
    </xf>
    <xf numFmtId="0" fontId="19" fillId="0" borderId="0" xfId="0" applyFont="1" applyBorder="1"/>
    <xf numFmtId="0" fontId="16" fillId="0" borderId="0" xfId="0" applyFont="1" applyBorder="1" applyAlignment="1">
      <alignment vertical="center"/>
    </xf>
    <xf numFmtId="0" fontId="22" fillId="0" borderId="1" xfId="0" applyFont="1" applyBorder="1" applyAlignment="1">
      <alignment horizontal="justify" vertical="top" readingOrder="1"/>
    </xf>
    <xf numFmtId="0" fontId="22" fillId="0" borderId="0" xfId="0" applyFont="1" applyAlignment="1">
      <alignment horizontal="justify" vertical="top" readingOrder="1"/>
    </xf>
    <xf numFmtId="0" fontId="23" fillId="0" borderId="0" xfId="0" applyFont="1" applyAlignment="1">
      <alignment horizontal="justify" vertical="top" readingOrder="1"/>
    </xf>
    <xf numFmtId="0" fontId="17" fillId="0" borderId="0" xfId="0" applyFont="1" applyAlignment="1">
      <alignment horizontal="justify" vertical="top" readingOrder="1"/>
    </xf>
    <xf numFmtId="0" fontId="16" fillId="0" borderId="0" xfId="0" applyFont="1" applyAlignment="1">
      <alignment horizontal="justify" vertical="top" readingOrder="1"/>
    </xf>
    <xf numFmtId="0" fontId="16" fillId="0" borderId="0" xfId="0" applyFont="1" applyBorder="1" applyAlignment="1">
      <alignment horizontal="justify" vertical="top" readingOrder="1"/>
    </xf>
    <xf numFmtId="49" fontId="22" fillId="0" borderId="1" xfId="0" applyNumberFormat="1" applyFont="1" applyBorder="1" applyAlignment="1">
      <alignment horizontal="left" vertical="top"/>
    </xf>
    <xf numFmtId="49" fontId="22" fillId="0" borderId="0" xfId="0" applyNumberFormat="1" applyFont="1" applyAlignment="1">
      <alignment horizontal="left" vertical="top"/>
    </xf>
    <xf numFmtId="49" fontId="23" fillId="0" borderId="0" xfId="0" applyNumberFormat="1" applyFont="1" applyAlignment="1">
      <alignment horizontal="left" vertical="top"/>
    </xf>
    <xf numFmtId="49" fontId="17" fillId="0" borderId="0" xfId="0" applyNumberFormat="1" applyFont="1" applyAlignment="1">
      <alignment horizontal="left" vertical="top"/>
    </xf>
    <xf numFmtId="49" fontId="16" fillId="0" borderId="0" xfId="0" applyNumberFormat="1" applyFont="1" applyBorder="1" applyAlignment="1">
      <alignment horizontal="left" vertical="top"/>
    </xf>
    <xf numFmtId="49" fontId="16" fillId="0" borderId="0" xfId="0" applyNumberFormat="1" applyFont="1" applyAlignment="1">
      <alignment horizontal="left" vertical="top"/>
    </xf>
    <xf numFmtId="0" fontId="20" fillId="0" borderId="0" xfId="0" applyFont="1" applyBorder="1" applyAlignment="1">
      <alignment horizontal="justify" vertical="top" readingOrder="1"/>
    </xf>
    <xf numFmtId="0" fontId="16" fillId="0" borderId="0" xfId="0" applyFont="1" applyBorder="1" applyAlignment="1">
      <alignment horizontal="left"/>
    </xf>
    <xf numFmtId="49" fontId="18" fillId="0" borderId="0" xfId="0" applyNumberFormat="1" applyFont="1" applyAlignment="1">
      <alignment horizontal="left" vertical="top"/>
    </xf>
    <xf numFmtId="0" fontId="28" fillId="0" borderId="0" xfId="0" applyFont="1" applyAlignment="1">
      <alignment horizontal="justify" vertical="top" readingOrder="1"/>
    </xf>
    <xf numFmtId="49" fontId="30" fillId="0" borderId="0" xfId="0" applyNumberFormat="1" applyFont="1" applyAlignment="1">
      <alignment horizontal="left" vertical="top"/>
    </xf>
    <xf numFmtId="0" fontId="30" fillId="0" borderId="0" xfId="0" applyFont="1" applyAlignment="1">
      <alignment horizontal="justify" vertical="top" readingOrder="1"/>
    </xf>
    <xf numFmtId="0" fontId="0" fillId="0" borderId="0" xfId="0" applyAlignment="1">
      <alignment horizontal="center"/>
    </xf>
    <xf numFmtId="0" fontId="0" fillId="0" borderId="0" xfId="0" applyBorder="1"/>
    <xf numFmtId="49" fontId="15" fillId="0" borderId="0" xfId="0" applyNumberFormat="1" applyFont="1" applyAlignment="1">
      <alignment horizontal="left" vertical="top"/>
    </xf>
    <xf numFmtId="0" fontId="15" fillId="0" borderId="0" xfId="0" applyFont="1" applyAlignment="1">
      <alignment horizontal="center"/>
    </xf>
    <xf numFmtId="0" fontId="15" fillId="0" borderId="0" xfId="0" applyFont="1"/>
    <xf numFmtId="0" fontId="15" fillId="0" borderId="0" xfId="0" applyFont="1" applyBorder="1"/>
    <xf numFmtId="49" fontId="0" fillId="0" borderId="0" xfId="0" applyNumberFormat="1" applyAlignment="1">
      <alignment horizontal="left" vertical="top"/>
    </xf>
    <xf numFmtId="0" fontId="30" fillId="0" borderId="0" xfId="0" applyFont="1" applyAlignment="1">
      <alignment horizontal="center"/>
    </xf>
    <xf numFmtId="0" fontId="30" fillId="0" borderId="0" xfId="0" applyFont="1"/>
    <xf numFmtId="0" fontId="30" fillId="0" borderId="0" xfId="0" applyFont="1" applyBorder="1"/>
    <xf numFmtId="49" fontId="32" fillId="0" borderId="0" xfId="0" applyNumberFormat="1" applyFont="1" applyAlignment="1">
      <alignment horizontal="left" vertical="top"/>
    </xf>
    <xf numFmtId="0" fontId="32" fillId="0" borderId="0" xfId="0" applyFont="1" applyAlignment="1">
      <alignment horizontal="justify" vertical="top" readingOrder="1"/>
    </xf>
    <xf numFmtId="0" fontId="32" fillId="0" borderId="0" xfId="0" applyFont="1" applyAlignment="1">
      <alignment horizontal="center"/>
    </xf>
    <xf numFmtId="0" fontId="32" fillId="0" borderId="0" xfId="0" applyFont="1"/>
    <xf numFmtId="0" fontId="32" fillId="0" borderId="0" xfId="0" applyFont="1" applyBorder="1"/>
    <xf numFmtId="49" fontId="33" fillId="0" borderId="0" xfId="0" applyNumberFormat="1" applyFont="1" applyBorder="1" applyAlignment="1">
      <alignment horizontal="left" vertical="top"/>
    </xf>
    <xf numFmtId="49" fontId="20" fillId="0" borderId="0" xfId="0" applyNumberFormat="1" applyFont="1" applyBorder="1" applyAlignment="1">
      <alignment horizontal="left" vertical="top"/>
    </xf>
    <xf numFmtId="49" fontId="34" fillId="0" borderId="0" xfId="0" applyNumberFormat="1" applyFont="1" applyBorder="1" applyAlignment="1">
      <alignment horizontal="justify" vertical="top"/>
    </xf>
    <xf numFmtId="0" fontId="19" fillId="0" borderId="0" xfId="0" applyFont="1" applyBorder="1" applyAlignment="1">
      <alignment horizontal="justify" vertical="top"/>
    </xf>
    <xf numFmtId="4" fontId="19" fillId="0" borderId="0" xfId="0" applyNumberFormat="1" applyFont="1" applyBorder="1" applyAlignment="1">
      <alignment horizontal="justify" vertical="top"/>
    </xf>
    <xf numFmtId="0" fontId="19" fillId="0" borderId="0" xfId="0" applyFont="1" applyBorder="1" applyAlignment="1">
      <alignment horizontal="center"/>
    </xf>
    <xf numFmtId="0" fontId="20" fillId="0" borderId="0" xfId="0" applyFont="1" applyBorder="1"/>
    <xf numFmtId="0" fontId="33" fillId="0" borderId="0" xfId="0" applyFont="1" applyBorder="1" applyAlignment="1">
      <alignment horizontal="justify" vertical="top" readingOrder="1"/>
    </xf>
    <xf numFmtId="0" fontId="35" fillId="0" borderId="0" xfId="0" applyFont="1" applyBorder="1"/>
    <xf numFmtId="0" fontId="35" fillId="0" borderId="0" xfId="0" quotePrefix="1" applyFont="1" applyBorder="1" applyAlignment="1">
      <alignment horizontal="justify" vertical="top" readingOrder="1"/>
    </xf>
    <xf numFmtId="0" fontId="16" fillId="0" borderId="0" xfId="0" quotePrefix="1" applyFont="1" applyBorder="1" applyAlignment="1">
      <alignment horizontal="justify" vertical="top" readingOrder="1"/>
    </xf>
    <xf numFmtId="0" fontId="36" fillId="0" borderId="0" xfId="0" applyFont="1" applyBorder="1"/>
    <xf numFmtId="0" fontId="16" fillId="0" borderId="0" xfId="0" quotePrefix="1" applyFont="1" applyBorder="1" applyAlignment="1">
      <alignment horizontal="center"/>
    </xf>
    <xf numFmtId="4" fontId="16" fillId="0" borderId="0" xfId="0" applyNumberFormat="1" applyFont="1" applyBorder="1" applyAlignment="1">
      <alignment horizontal="justify" vertical="top" readingOrder="1"/>
    </xf>
    <xf numFmtId="0" fontId="21" fillId="0" borderId="0" xfId="0" applyFont="1" applyBorder="1" applyAlignment="1">
      <alignment horizontal="center"/>
    </xf>
    <xf numFmtId="49" fontId="21" fillId="0" borderId="0" xfId="0" applyNumberFormat="1" applyFont="1" applyBorder="1" applyAlignment="1">
      <alignment horizontal="left" vertical="top"/>
    </xf>
    <xf numFmtId="0" fontId="21" fillId="0" borderId="0" xfId="0" applyFont="1" applyBorder="1" applyAlignment="1">
      <alignment horizontal="justify" vertical="top" readingOrder="1"/>
    </xf>
    <xf numFmtId="0" fontId="16" fillId="0" borderId="0" xfId="0" quotePrefix="1" applyFont="1" applyBorder="1"/>
    <xf numFmtId="49" fontId="19" fillId="0" borderId="0" xfId="0" applyNumberFormat="1" applyFont="1" applyBorder="1" applyAlignment="1">
      <alignment horizontal="left" vertical="top"/>
    </xf>
    <xf numFmtId="0" fontId="19" fillId="0" borderId="0" xfId="0" applyFont="1" applyBorder="1" applyAlignment="1">
      <alignment horizontal="center" vertical="center"/>
    </xf>
    <xf numFmtId="4" fontId="39" fillId="0" borderId="0" xfId="0" applyNumberFormat="1" applyFont="1" applyBorder="1"/>
    <xf numFmtId="0" fontId="31" fillId="0" borderId="0" xfId="0" quotePrefix="1" applyFont="1" applyAlignment="1">
      <alignment horizontal="left" vertical="top" readingOrder="1"/>
    </xf>
    <xf numFmtId="0" fontId="32" fillId="0" borderId="0" xfId="0" applyFont="1" applyAlignment="1">
      <alignment horizontal="justify" vertical="top" readingOrder="1"/>
    </xf>
    <xf numFmtId="49" fontId="33" fillId="0" borderId="0" xfId="3" applyNumberFormat="1" applyFont="1" applyBorder="1" applyAlignment="1">
      <alignment horizontal="left" vertical="top"/>
    </xf>
    <xf numFmtId="0" fontId="16" fillId="0" borderId="0" xfId="3" applyFont="1" applyBorder="1"/>
    <xf numFmtId="4" fontId="16" fillId="0" borderId="0" xfId="3" applyNumberFormat="1" applyFont="1" applyBorder="1"/>
    <xf numFmtId="0" fontId="32" fillId="0" borderId="0" xfId="3" applyFont="1" applyAlignment="1">
      <alignment horizontal="justify" vertical="top" readingOrder="1"/>
    </xf>
    <xf numFmtId="4" fontId="40" fillId="0" borderId="0" xfId="0" applyNumberFormat="1" applyFont="1" applyBorder="1"/>
    <xf numFmtId="4" fontId="40" fillId="0" borderId="2" xfId="0" applyNumberFormat="1" applyFont="1" applyBorder="1"/>
    <xf numFmtId="0" fontId="17" fillId="0" borderId="0" xfId="0" applyFont="1" applyAlignment="1">
      <alignment horizontal="justify" vertical="top" readingOrder="1"/>
    </xf>
    <xf numFmtId="0" fontId="31" fillId="0" borderId="0" xfId="0" applyFont="1" applyAlignment="1">
      <alignment horizontal="left" vertical="top" readingOrder="1"/>
    </xf>
    <xf numFmtId="0" fontId="38" fillId="0" borderId="0" xfId="0" applyFont="1" applyBorder="1"/>
    <xf numFmtId="0" fontId="38" fillId="0" borderId="0" xfId="0" applyFont="1"/>
    <xf numFmtId="0" fontId="68" fillId="0" borderId="0" xfId="0" applyFont="1" applyAlignment="1" applyProtection="1">
      <alignment horizontal="left" vertical="center"/>
    </xf>
    <xf numFmtId="4" fontId="68" fillId="0" borderId="0" xfId="0" applyNumberFormat="1" applyFont="1" applyBorder="1" applyAlignment="1" applyProtection="1">
      <alignment horizontal="right" vertical="center"/>
    </xf>
    <xf numFmtId="49" fontId="42" fillId="0" borderId="2" xfId="0" applyNumberFormat="1" applyFont="1" applyBorder="1" applyAlignment="1">
      <alignment horizontal="left" vertical="top"/>
    </xf>
    <xf numFmtId="0" fontId="70" fillId="0" borderId="2" xfId="0" applyFont="1" applyBorder="1" applyAlignment="1">
      <alignment horizontal="center"/>
    </xf>
    <xf numFmtId="0" fontId="70" fillId="0" borderId="0" xfId="0" applyFont="1"/>
    <xf numFmtId="0" fontId="40" fillId="0" borderId="0" xfId="0" applyFont="1" applyBorder="1" applyAlignment="1">
      <alignment horizontal="justify" vertical="top" readingOrder="1"/>
    </xf>
    <xf numFmtId="0" fontId="40" fillId="0" borderId="2" xfId="0" applyFont="1" applyBorder="1" applyAlignment="1">
      <alignment horizontal="center"/>
    </xf>
    <xf numFmtId="4" fontId="71" fillId="0" borderId="0" xfId="2" applyNumberFormat="1" applyFont="1" applyBorder="1" applyAlignment="1" applyProtection="1">
      <alignment horizontal="right"/>
    </xf>
    <xf numFmtId="0" fontId="72" fillId="0" borderId="0" xfId="2" applyFont="1" applyBorder="1" applyProtection="1"/>
    <xf numFmtId="0" fontId="39" fillId="0" borderId="0" xfId="0" applyFont="1"/>
    <xf numFmtId="0" fontId="39" fillId="0" borderId="0" xfId="0" applyFont="1" applyBorder="1"/>
    <xf numFmtId="4" fontId="39" fillId="0" borderId="0" xfId="0" applyNumberFormat="1" applyFont="1"/>
    <xf numFmtId="0" fontId="73" fillId="0" borderId="0" xfId="2" applyFont="1" applyBorder="1" applyProtection="1"/>
    <xf numFmtId="0" fontId="39" fillId="0" borderId="0" xfId="0" applyFont="1" applyBorder="1" applyAlignment="1">
      <alignment horizontal="justify" vertical="top" readingOrder="1"/>
    </xf>
    <xf numFmtId="0" fontId="42" fillId="0" borderId="0" xfId="0" applyFont="1" applyBorder="1"/>
    <xf numFmtId="49" fontId="66" fillId="0" borderId="0" xfId="0" applyNumberFormat="1" applyFont="1" applyBorder="1" applyAlignment="1">
      <alignment horizontal="left" vertical="top"/>
    </xf>
    <xf numFmtId="0" fontId="66" fillId="0" borderId="0" xfId="0" applyFont="1" applyBorder="1" applyAlignment="1">
      <alignment horizontal="center" vertical="center"/>
    </xf>
    <xf numFmtId="4" fontId="66" fillId="0" borderId="0" xfId="0" applyNumberFormat="1" applyFont="1" applyBorder="1" applyAlignment="1">
      <alignment vertical="center"/>
    </xf>
    <xf numFmtId="49" fontId="39" fillId="0" borderId="0" xfId="0" applyNumberFormat="1" applyFont="1" applyBorder="1" applyAlignment="1">
      <alignment horizontal="left" vertical="top"/>
    </xf>
    <xf numFmtId="0" fontId="39" fillId="0" borderId="0" xfId="0" applyFont="1" applyBorder="1" applyAlignment="1">
      <alignment horizontal="center"/>
    </xf>
    <xf numFmtId="49" fontId="40" fillId="0" borderId="0" xfId="0" applyNumberFormat="1" applyFont="1" applyBorder="1" applyAlignment="1">
      <alignment horizontal="left" vertical="top"/>
    </xf>
    <xf numFmtId="0" fontId="40" fillId="0" borderId="0" xfId="0" quotePrefix="1" applyFont="1" applyBorder="1" applyAlignment="1">
      <alignment horizontal="justify" vertical="top" readingOrder="1"/>
    </xf>
    <xf numFmtId="0" fontId="40" fillId="0" borderId="0" xfId="0" applyFont="1" applyBorder="1" applyAlignment="1">
      <alignment horizontal="center"/>
    </xf>
    <xf numFmtId="4" fontId="42" fillId="0" borderId="0" xfId="0" applyNumberFormat="1" applyFont="1" applyBorder="1" applyAlignment="1">
      <alignment vertical="center"/>
    </xf>
    <xf numFmtId="0" fontId="40" fillId="0" borderId="0" xfId="0" quotePrefix="1" applyFont="1" applyBorder="1" applyAlignment="1">
      <alignment horizontal="center"/>
    </xf>
    <xf numFmtId="0" fontId="40" fillId="0" borderId="0" xfId="0" applyFont="1" applyBorder="1"/>
    <xf numFmtId="49" fontId="39" fillId="0" borderId="0" xfId="0" applyNumberFormat="1" applyFont="1" applyAlignment="1">
      <alignment horizontal="left" vertical="top"/>
    </xf>
    <xf numFmtId="0" fontId="39" fillId="0" borderId="0" xfId="0" applyFont="1" applyAlignment="1">
      <alignment horizontal="justify" vertical="top" readingOrder="1"/>
    </xf>
    <xf numFmtId="0" fontId="39" fillId="0" borderId="0" xfId="0" applyFont="1" applyAlignment="1">
      <alignment horizontal="center"/>
    </xf>
    <xf numFmtId="0" fontId="39" fillId="0" borderId="0" xfId="0" applyFont="1" applyBorder="1" applyAlignment="1">
      <alignment vertical="center"/>
    </xf>
    <xf numFmtId="0" fontId="74" fillId="0" borderId="0" xfId="2" applyFont="1" applyBorder="1" applyProtection="1"/>
    <xf numFmtId="49" fontId="75" fillId="0" borderId="2" xfId="0" applyNumberFormat="1" applyFont="1" applyBorder="1" applyAlignment="1">
      <alignment horizontal="left" vertical="top"/>
    </xf>
    <xf numFmtId="0" fontId="65" fillId="0" borderId="0" xfId="0" applyFont="1"/>
    <xf numFmtId="0" fontId="77" fillId="0" borderId="2" xfId="0" applyFont="1" applyBorder="1" applyAlignment="1">
      <alignment horizontal="center"/>
    </xf>
    <xf numFmtId="4" fontId="77" fillId="0" borderId="0" xfId="0" applyNumberFormat="1" applyFont="1" applyBorder="1"/>
    <xf numFmtId="0" fontId="78" fillId="0" borderId="0" xfId="0" applyFont="1" applyBorder="1"/>
    <xf numFmtId="4" fontId="78" fillId="0" borderId="0" xfId="0" applyNumberFormat="1" applyFont="1"/>
    <xf numFmtId="0" fontId="78" fillId="0" borderId="0" xfId="0" applyFont="1"/>
    <xf numFmtId="0" fontId="71" fillId="0" borderId="0" xfId="2" applyFont="1" applyBorder="1" applyProtection="1"/>
    <xf numFmtId="0" fontId="68" fillId="0" borderId="0" xfId="2" applyFont="1" applyBorder="1" applyProtection="1"/>
    <xf numFmtId="0" fontId="75" fillId="0" borderId="2" xfId="0" applyFont="1" applyBorder="1" applyAlignment="1">
      <alignment horizontal="center" vertical="center"/>
    </xf>
    <xf numFmtId="4" fontId="75" fillId="0" borderId="2" xfId="0" applyNumberFormat="1" applyFont="1" applyBorder="1" applyAlignment="1">
      <alignment vertical="center"/>
    </xf>
    <xf numFmtId="4" fontId="75" fillId="0" borderId="0" xfId="0" applyNumberFormat="1" applyFont="1" applyBorder="1" applyAlignment="1">
      <alignment vertical="center"/>
    </xf>
    <xf numFmtId="4" fontId="68" fillId="0" borderId="0" xfId="0" applyNumberFormat="1" applyFont="1" applyBorder="1"/>
    <xf numFmtId="49" fontId="75" fillId="0" borderId="0" xfId="0" applyNumberFormat="1" applyFont="1" applyBorder="1" applyAlignment="1">
      <alignment horizontal="left" vertical="top"/>
    </xf>
    <xf numFmtId="0" fontId="75" fillId="0" borderId="0" xfId="0" applyFont="1" applyBorder="1" applyAlignment="1">
      <alignment horizontal="center" vertical="center"/>
    </xf>
    <xf numFmtId="0" fontId="68" fillId="0" borderId="2" xfId="0" applyFont="1" applyBorder="1" applyAlignment="1">
      <alignment horizontal="center"/>
    </xf>
    <xf numFmtId="49" fontId="78" fillId="0" borderId="0" xfId="0" applyNumberFormat="1" applyFont="1" applyBorder="1" applyAlignment="1">
      <alignment horizontal="left" vertical="top"/>
    </xf>
    <xf numFmtId="0" fontId="78" fillId="0" borderId="0" xfId="0" applyFont="1" applyBorder="1" applyAlignment="1">
      <alignment horizontal="center"/>
    </xf>
    <xf numFmtId="4" fontId="78" fillId="0" borderId="0" xfId="0" applyNumberFormat="1" applyFont="1" applyBorder="1"/>
    <xf numFmtId="4" fontId="68" fillId="0" borderId="0" xfId="0" applyNumberFormat="1" applyFont="1" applyBorder="1" applyProtection="1">
      <protection locked="0"/>
    </xf>
    <xf numFmtId="4" fontId="68" fillId="0" borderId="2" xfId="0" applyNumberFormat="1" applyFont="1" applyBorder="1" applyProtection="1">
      <protection locked="0"/>
    </xf>
    <xf numFmtId="4" fontId="68" fillId="0" borderId="20" xfId="0" applyNumberFormat="1" applyFont="1" applyBorder="1"/>
    <xf numFmtId="0" fontId="69" fillId="0" borderId="0" xfId="0" applyFont="1" applyBorder="1"/>
    <xf numFmtId="0" fontId="69" fillId="0" borderId="0" xfId="0" applyFont="1"/>
    <xf numFmtId="49" fontId="79" fillId="0" borderId="0" xfId="0" applyNumberFormat="1" applyFont="1" applyBorder="1" applyAlignment="1">
      <alignment horizontal="left" vertical="top"/>
    </xf>
    <xf numFmtId="0" fontId="79" fillId="0" borderId="0" xfId="0" applyFont="1" applyBorder="1" applyAlignment="1">
      <alignment horizontal="center" vertical="center"/>
    </xf>
    <xf numFmtId="4" fontId="79" fillId="0" borderId="0" xfId="0" applyNumberFormat="1" applyFont="1" applyBorder="1" applyAlignment="1">
      <alignment vertical="center"/>
    </xf>
    <xf numFmtId="49" fontId="68" fillId="0" borderId="0" xfId="0" applyNumberFormat="1" applyFont="1" applyBorder="1" applyAlignment="1" applyProtection="1">
      <alignment horizontal="left" vertical="center"/>
    </xf>
    <xf numFmtId="0" fontId="68" fillId="0" borderId="0" xfId="0" applyFont="1" applyBorder="1" applyAlignment="1" applyProtection="1">
      <alignment horizontal="center"/>
    </xf>
    <xf numFmtId="4" fontId="68" fillId="0" borderId="0" xfId="0" applyNumberFormat="1" applyFont="1" applyBorder="1" applyAlignment="1" applyProtection="1">
      <alignment horizontal="right"/>
    </xf>
    <xf numFmtId="0" fontId="68" fillId="0" borderId="0" xfId="0" applyFont="1" applyAlignment="1" applyProtection="1">
      <alignment vertical="center"/>
    </xf>
    <xf numFmtId="49" fontId="68" fillId="0" borderId="0" xfId="0" applyNumberFormat="1" applyFont="1" applyAlignment="1" applyProtection="1">
      <alignment horizontal="left"/>
    </xf>
    <xf numFmtId="0" fontId="68" fillId="0" borderId="0" xfId="0" applyFont="1" applyAlignment="1" applyProtection="1">
      <alignment horizontal="center"/>
    </xf>
    <xf numFmtId="4" fontId="68" fillId="0" borderId="0" xfId="0" applyNumberFormat="1" applyFont="1" applyAlignment="1" applyProtection="1">
      <alignment horizontal="right"/>
    </xf>
    <xf numFmtId="0" fontId="68" fillId="0" borderId="0" xfId="0" applyFont="1" applyProtection="1"/>
    <xf numFmtId="0" fontId="32" fillId="0" borderId="0" xfId="0" applyFont="1" applyAlignment="1">
      <alignment horizontal="justify" readingOrder="1"/>
    </xf>
    <xf numFmtId="4" fontId="78" fillId="0" borderId="2" xfId="0" applyNumberFormat="1" applyFont="1" applyBorder="1" applyAlignment="1" applyProtection="1">
      <alignment horizontal="right" vertical="center"/>
      <protection locked="0"/>
    </xf>
    <xf numFmtId="4" fontId="68" fillId="0" borderId="0" xfId="0" applyNumberFormat="1" applyFont="1" applyBorder="1" applyProtection="1"/>
    <xf numFmtId="4" fontId="72" fillId="0" borderId="0" xfId="2" applyNumberFormat="1" applyFont="1" applyBorder="1" applyProtection="1"/>
    <xf numFmtId="4" fontId="70" fillId="0" borderId="0" xfId="0" applyNumberFormat="1" applyFont="1" applyBorder="1"/>
    <xf numFmtId="49" fontId="74" fillId="0" borderId="2" xfId="0" applyNumberFormat="1" applyFont="1" applyBorder="1" applyAlignment="1">
      <alignment horizontal="left" vertical="top"/>
    </xf>
    <xf numFmtId="4" fontId="74" fillId="0" borderId="0" xfId="0" applyNumberFormat="1" applyFont="1" applyBorder="1"/>
    <xf numFmtId="4" fontId="68" fillId="0" borderId="2" xfId="0" applyNumberFormat="1" applyFont="1" applyBorder="1" applyAlignment="1" applyProtection="1">
      <alignment horizontal="right" vertical="center"/>
      <protection locked="0"/>
    </xf>
    <xf numFmtId="0" fontId="68" fillId="0" borderId="2" xfId="0" applyFont="1" applyBorder="1" applyAlignment="1" applyProtection="1">
      <alignment horizontal="center"/>
    </xf>
    <xf numFmtId="4" fontId="68" fillId="0" borderId="2" xfId="0" applyNumberFormat="1" applyFont="1" applyBorder="1" applyProtection="1"/>
    <xf numFmtId="49" fontId="68" fillId="0" borderId="2" xfId="0" applyNumberFormat="1" applyFont="1" applyBorder="1" applyAlignment="1" applyProtection="1">
      <alignment horizontal="left" vertical="top"/>
    </xf>
    <xf numFmtId="164" fontId="70" fillId="0" borderId="0" xfId="0" applyNumberFormat="1" applyFont="1"/>
    <xf numFmtId="49" fontId="79" fillId="0" borderId="0" xfId="0" applyNumberFormat="1" applyFont="1" applyBorder="1" applyAlignment="1" applyProtection="1">
      <alignment horizontal="left" vertical="center"/>
    </xf>
    <xf numFmtId="0" fontId="79" fillId="0" borderId="2" xfId="0" applyFont="1" applyBorder="1" applyAlignment="1" applyProtection="1">
      <alignment horizontal="center"/>
    </xf>
    <xf numFmtId="4" fontId="79" fillId="0" borderId="0" xfId="0" applyNumberFormat="1" applyFont="1" applyBorder="1" applyAlignment="1" applyProtection="1">
      <alignment horizontal="right"/>
    </xf>
    <xf numFmtId="0" fontId="68" fillId="0" borderId="0" xfId="0" applyFont="1" applyBorder="1" applyAlignment="1" applyProtection="1">
      <alignment horizontal="right" vertical="center"/>
    </xf>
    <xf numFmtId="0" fontId="68" fillId="0" borderId="0" xfId="0" applyFont="1" applyBorder="1" applyAlignment="1" applyProtection="1">
      <alignment horizontal="left" vertical="center"/>
    </xf>
    <xf numFmtId="49" fontId="68" fillId="0" borderId="0" xfId="0" applyNumberFormat="1" applyFont="1" applyAlignment="1" applyProtection="1">
      <alignment horizontal="left" vertical="center"/>
    </xf>
    <xf numFmtId="4" fontId="68" fillId="0" borderId="0" xfId="0" applyNumberFormat="1" applyFont="1" applyAlignment="1" applyProtection="1">
      <alignment horizontal="left" vertical="center"/>
    </xf>
    <xf numFmtId="0" fontId="79" fillId="0" borderId="0" xfId="0" applyFont="1" applyBorder="1" applyAlignment="1" applyProtection="1">
      <alignment horizontal="center"/>
    </xf>
    <xf numFmtId="49" fontId="77" fillId="0" borderId="2" xfId="0" applyNumberFormat="1" applyFont="1" applyBorder="1" applyAlignment="1">
      <alignment horizontal="left" vertical="top"/>
    </xf>
    <xf numFmtId="4" fontId="40" fillId="0" borderId="21" xfId="0" applyNumberFormat="1" applyFont="1" applyBorder="1"/>
    <xf numFmtId="0" fontId="78" fillId="0" borderId="2" xfId="0" applyFont="1" applyBorder="1" applyAlignment="1">
      <alignment horizontal="center"/>
    </xf>
    <xf numFmtId="0" fontId="68" fillId="0" borderId="0" xfId="0" applyFont="1" applyBorder="1" applyAlignment="1">
      <alignment horizontal="center" wrapText="1"/>
    </xf>
    <xf numFmtId="0" fontId="82" fillId="0" borderId="0" xfId="2" applyFont="1" applyBorder="1" applyProtection="1">
      <protection locked="0"/>
    </xf>
    <xf numFmtId="4" fontId="75" fillId="0" borderId="21" xfId="0" applyNumberFormat="1" applyFont="1" applyBorder="1" applyAlignment="1">
      <alignment vertical="center"/>
    </xf>
    <xf numFmtId="0" fontId="68" fillId="0" borderId="0" xfId="0" applyFont="1"/>
    <xf numFmtId="0" fontId="69" fillId="0" borderId="0" xfId="0" applyFont="1" applyAlignment="1" applyProtection="1">
      <alignment horizontal="left" vertical="center"/>
    </xf>
    <xf numFmtId="0" fontId="66" fillId="0" borderId="0" xfId="0" applyFont="1" applyBorder="1"/>
    <xf numFmtId="0" fontId="66" fillId="0" borderId="0" xfId="0" applyFont="1"/>
    <xf numFmtId="4" fontId="38" fillId="0" borderId="0" xfId="0" applyNumberFormat="1" applyFont="1"/>
    <xf numFmtId="0" fontId="25" fillId="0" borderId="0" xfId="0" applyFont="1" applyBorder="1" applyAlignment="1">
      <alignment horizontal="justify" vertical="top" readingOrder="1"/>
    </xf>
    <xf numFmtId="0" fontId="25" fillId="0" borderId="2" xfId="0" applyFont="1" applyBorder="1" applyAlignment="1">
      <alignment horizontal="center"/>
    </xf>
    <xf numFmtId="4" fontId="25" fillId="0" borderId="0" xfId="0" applyNumberFormat="1" applyFont="1" applyBorder="1"/>
    <xf numFmtId="4" fontId="25" fillId="0" borderId="2" xfId="0" applyNumberFormat="1" applyFont="1" applyBorder="1"/>
    <xf numFmtId="0" fontId="85" fillId="0" borderId="0" xfId="2" applyFont="1" applyBorder="1" applyProtection="1"/>
    <xf numFmtId="0" fontId="43" fillId="0" borderId="2" xfId="0" applyFont="1" applyBorder="1" applyAlignment="1">
      <alignment horizontal="center"/>
    </xf>
    <xf numFmtId="4" fontId="43" fillId="0" borderId="0" xfId="0" applyNumberFormat="1" applyFont="1" applyBorder="1"/>
    <xf numFmtId="4" fontId="43" fillId="0" borderId="2" xfId="0" applyNumberFormat="1" applyFont="1" applyBorder="1"/>
    <xf numFmtId="0" fontId="27" fillId="0" borderId="2" xfId="0" applyFont="1" applyBorder="1" applyAlignment="1">
      <alignment horizontal="center"/>
    </xf>
    <xf numFmtId="4" fontId="27" fillId="0" borderId="0" xfId="0" applyNumberFormat="1" applyFont="1" applyBorder="1"/>
    <xf numFmtId="4" fontId="27" fillId="0" borderId="2" xfId="0" applyNumberFormat="1" applyFont="1" applyBorder="1"/>
    <xf numFmtId="0" fontId="23" fillId="0" borderId="1" xfId="0" applyFont="1" applyBorder="1"/>
    <xf numFmtId="0" fontId="22" fillId="0" borderId="0" xfId="0" applyFont="1" applyBorder="1" applyAlignment="1">
      <alignment horizontal="right"/>
    </xf>
    <xf numFmtId="4" fontId="22" fillId="0" borderId="0" xfId="0" applyNumberFormat="1" applyFont="1"/>
    <xf numFmtId="49" fontId="88" fillId="0" borderId="6" xfId="0" applyNumberFormat="1" applyFont="1" applyBorder="1" applyAlignment="1">
      <alignment horizontal="justify" vertical="top"/>
    </xf>
    <xf numFmtId="49" fontId="23" fillId="0" borderId="5" xfId="0" applyNumberFormat="1" applyFont="1" applyBorder="1" applyAlignment="1">
      <alignment horizontal="left" vertical="top"/>
    </xf>
    <xf numFmtId="0" fontId="26" fillId="0" borderId="0" xfId="0" applyFont="1" applyBorder="1" applyAlignment="1">
      <alignment horizontal="justify" vertical="top" readingOrder="1"/>
    </xf>
    <xf numFmtId="0" fontId="89" fillId="0" borderId="0" xfId="0" applyFont="1" applyBorder="1"/>
    <xf numFmtId="0" fontId="89" fillId="0" borderId="0" xfId="0" applyFont="1"/>
    <xf numFmtId="49" fontId="19" fillId="0" borderId="2" xfId="0" applyNumberFormat="1" applyFont="1" applyBorder="1" applyAlignment="1">
      <alignment horizontal="left" vertical="top"/>
    </xf>
    <xf numFmtId="49" fontId="34" fillId="0" borderId="2" xfId="0" applyNumberFormat="1" applyFont="1" applyBorder="1" applyAlignment="1">
      <alignment horizontal="left" vertical="top"/>
    </xf>
    <xf numFmtId="0" fontId="34" fillId="0" borderId="2" xfId="0" applyFont="1" applyBorder="1" applyAlignment="1">
      <alignment horizontal="center" vertical="center"/>
    </xf>
    <xf numFmtId="4" fontId="34" fillId="0" borderId="2" xfId="0" applyNumberFormat="1" applyFont="1" applyBorder="1" applyAlignment="1">
      <alignment vertical="center"/>
    </xf>
    <xf numFmtId="4" fontId="27" fillId="0" borderId="20" xfId="0" applyNumberFormat="1" applyFont="1" applyBorder="1"/>
    <xf numFmtId="4" fontId="24" fillId="0" borderId="0" xfId="0" applyNumberFormat="1" applyFont="1"/>
    <xf numFmtId="49" fontId="28" fillId="0" borderId="2" xfId="0" applyNumberFormat="1" applyFont="1" applyBorder="1" applyAlignment="1" applyProtection="1">
      <alignment horizontal="left" vertical="center"/>
    </xf>
    <xf numFmtId="0" fontId="27" fillId="0" borderId="0" xfId="0" applyFont="1" applyAlignment="1" applyProtection="1">
      <alignment horizontal="left" vertical="center"/>
    </xf>
    <xf numFmtId="49" fontId="92" fillId="0" borderId="22" xfId="0" applyNumberFormat="1" applyFont="1" applyBorder="1" applyAlignment="1">
      <alignment horizontal="left" vertical="top"/>
    </xf>
    <xf numFmtId="4" fontId="92" fillId="0" borderId="22" xfId="0" applyNumberFormat="1" applyFont="1" applyBorder="1" applyAlignment="1">
      <alignment vertical="center"/>
    </xf>
    <xf numFmtId="49" fontId="19" fillId="0" borderId="9" xfId="0" applyNumberFormat="1" applyFont="1" applyBorder="1" applyAlignment="1">
      <alignment horizontal="left" vertical="top"/>
    </xf>
    <xf numFmtId="4" fontId="34" fillId="0" borderId="0" xfId="0" applyNumberFormat="1" applyFont="1" applyBorder="1" applyAlignment="1">
      <alignment vertical="center"/>
    </xf>
    <xf numFmtId="0" fontId="32" fillId="0" borderId="2" xfId="0" applyFont="1" applyBorder="1" applyAlignment="1">
      <alignment horizontal="center"/>
    </xf>
    <xf numFmtId="4" fontId="32" fillId="0" borderId="2" xfId="0" applyNumberFormat="1" applyFont="1" applyBorder="1"/>
    <xf numFmtId="4" fontId="32" fillId="0" borderId="0" xfId="0" applyNumberFormat="1" applyFont="1" applyBorder="1"/>
    <xf numFmtId="49" fontId="27" fillId="0" borderId="20" xfId="0" applyNumberFormat="1" applyFont="1" applyBorder="1" applyAlignment="1" applyProtection="1">
      <alignment horizontal="left" vertical="top"/>
    </xf>
    <xf numFmtId="49" fontId="94" fillId="0" borderId="2" xfId="0" applyNumberFormat="1" applyFont="1" applyBorder="1" applyAlignment="1">
      <alignment horizontal="left" vertical="top"/>
    </xf>
    <xf numFmtId="49" fontId="92" fillId="0" borderId="9" xfId="0" applyNumberFormat="1" applyFont="1" applyBorder="1" applyAlignment="1">
      <alignment horizontal="left" vertical="top"/>
    </xf>
    <xf numFmtId="0" fontId="95" fillId="0" borderId="0" xfId="2" applyFont="1" applyBorder="1" applyProtection="1"/>
    <xf numFmtId="49" fontId="26" fillId="0" borderId="0" xfId="0" applyNumberFormat="1" applyFont="1" applyBorder="1" applyAlignment="1">
      <alignment horizontal="left" vertical="top"/>
    </xf>
    <xf numFmtId="4" fontId="26" fillId="0" borderId="0" xfId="0" applyNumberFormat="1" applyFont="1" applyBorder="1" applyAlignment="1">
      <alignment vertical="center"/>
    </xf>
    <xf numFmtId="0" fontId="97" fillId="0" borderId="0" xfId="0" applyFont="1" applyBorder="1"/>
    <xf numFmtId="0" fontId="97" fillId="0" borderId="0" xfId="0" applyFont="1"/>
    <xf numFmtId="4" fontId="26" fillId="0" borderId="2" xfId="0" applyNumberFormat="1" applyFont="1" applyBorder="1"/>
    <xf numFmtId="0" fontId="26" fillId="0" borderId="0" xfId="0" applyFont="1" applyBorder="1"/>
    <xf numFmtId="0" fontId="26" fillId="0" borderId="0" xfId="0" applyFont="1"/>
    <xf numFmtId="0" fontId="27" fillId="0" borderId="0" xfId="2" applyFont="1" applyBorder="1" applyProtection="1"/>
    <xf numFmtId="4" fontId="94" fillId="0" borderId="0" xfId="0" applyNumberFormat="1" applyFont="1" applyBorder="1"/>
    <xf numFmtId="4" fontId="27" fillId="0" borderId="2" xfId="0" applyNumberFormat="1" applyFont="1" applyBorder="1" applyProtection="1">
      <protection locked="0"/>
    </xf>
    <xf numFmtId="49" fontId="25" fillId="0" borderId="20" xfId="0" applyNumberFormat="1" applyFont="1" applyBorder="1" applyAlignment="1">
      <alignment horizontal="left" vertical="top"/>
    </xf>
    <xf numFmtId="0" fontId="27" fillId="0" borderId="2" xfId="0" applyNumberFormat="1" applyFont="1" applyBorder="1" applyAlignment="1" applyProtection="1">
      <alignment horizontal="left" vertical="top" wrapText="1"/>
    </xf>
    <xf numFmtId="0" fontId="27" fillId="0" borderId="2" xfId="0" applyFont="1" applyBorder="1" applyAlignment="1" applyProtection="1">
      <alignment horizontal="center"/>
    </xf>
    <xf numFmtId="4" fontId="27" fillId="0" borderId="0" xfId="0" applyNumberFormat="1" applyFont="1" applyBorder="1" applyAlignment="1" applyProtection="1">
      <alignment horizontal="right"/>
    </xf>
    <xf numFmtId="4" fontId="27" fillId="0" borderId="2" xfId="0" applyNumberFormat="1" applyFont="1" applyBorder="1" applyAlignment="1" applyProtection="1">
      <alignment horizontal="right"/>
    </xf>
    <xf numFmtId="4" fontId="27" fillId="0" borderId="2" xfId="0" applyNumberFormat="1" applyFont="1" applyBorder="1" applyProtection="1"/>
    <xf numFmtId="49" fontId="23" fillId="0" borderId="1" xfId="0" applyNumberFormat="1" applyFont="1" applyBorder="1" applyAlignment="1" applyProtection="1">
      <alignment horizontal="left" vertical="center"/>
    </xf>
    <xf numFmtId="49" fontId="23" fillId="0" borderId="1" xfId="0" applyNumberFormat="1" applyFont="1" applyBorder="1" applyAlignment="1" applyProtection="1">
      <alignment horizontal="center" vertical="center"/>
    </xf>
    <xf numFmtId="4" fontId="23" fillId="0" borderId="1" xfId="0" applyNumberFormat="1" applyFont="1" applyBorder="1" applyAlignment="1" applyProtection="1">
      <alignment horizontal="right" vertical="center"/>
    </xf>
    <xf numFmtId="49" fontId="23" fillId="0" borderId="0" xfId="0" applyNumberFormat="1" applyFont="1" applyAlignment="1" applyProtection="1">
      <alignment horizontal="left" vertical="center"/>
    </xf>
    <xf numFmtId="49" fontId="23" fillId="0" borderId="0" xfId="0" applyNumberFormat="1" applyFont="1" applyAlignment="1" applyProtection="1">
      <alignment horizontal="center" vertical="center"/>
    </xf>
    <xf numFmtId="4" fontId="23" fillId="0" borderId="0" xfId="0" applyNumberFormat="1" applyFont="1" applyAlignment="1" applyProtection="1">
      <alignment horizontal="right" vertical="center"/>
    </xf>
    <xf numFmtId="49" fontId="88" fillId="0" borderId="6" xfId="0" applyNumberFormat="1" applyFont="1" applyBorder="1" applyAlignment="1" applyProtection="1">
      <alignment horizontal="left" vertical="center" wrapText="1"/>
    </xf>
    <xf numFmtId="49" fontId="88" fillId="0" borderId="6" xfId="0" applyNumberFormat="1" applyFont="1" applyBorder="1" applyAlignment="1" applyProtection="1">
      <alignment horizontal="center" vertical="center"/>
    </xf>
    <xf numFmtId="4" fontId="88" fillId="0" borderId="6" xfId="0" applyNumberFormat="1" applyFont="1" applyBorder="1" applyAlignment="1" applyProtection="1">
      <alignment horizontal="center" vertical="center"/>
    </xf>
    <xf numFmtId="49" fontId="23" fillId="0" borderId="0" xfId="0" applyNumberFormat="1" applyFont="1" applyBorder="1" applyAlignment="1" applyProtection="1">
      <alignment horizontal="left" vertical="center"/>
    </xf>
    <xf numFmtId="4" fontId="23" fillId="0" borderId="0" xfId="0" applyNumberFormat="1" applyFont="1" applyBorder="1" applyAlignment="1" applyProtection="1">
      <alignment horizontal="right" vertical="center"/>
    </xf>
    <xf numFmtId="0" fontId="30" fillId="0" borderId="0" xfId="0" applyFont="1" applyAlignment="1" applyProtection="1">
      <alignment horizontal="left" vertical="center"/>
    </xf>
    <xf numFmtId="49" fontId="17" fillId="0" borderId="2" xfId="0" applyNumberFormat="1" applyFont="1" applyBorder="1" applyAlignment="1" applyProtection="1">
      <alignment horizontal="left" vertical="center"/>
    </xf>
    <xf numFmtId="49" fontId="23" fillId="0" borderId="1" xfId="0" applyNumberFormat="1" applyFont="1" applyBorder="1" applyAlignment="1">
      <alignment horizontal="left" vertical="top"/>
    </xf>
    <xf numFmtId="0" fontId="23" fillId="0" borderId="1" xfId="0" applyFont="1" applyBorder="1" applyAlignment="1">
      <alignment horizontal="right"/>
    </xf>
    <xf numFmtId="0" fontId="23" fillId="0" borderId="0" xfId="0" applyFont="1" applyAlignment="1">
      <alignment horizontal="right"/>
    </xf>
    <xf numFmtId="0" fontId="23" fillId="0" borderId="0" xfId="0" applyFont="1" applyAlignment="1">
      <alignment horizontal="center"/>
    </xf>
    <xf numFmtId="0" fontId="88" fillId="0" borderId="6" xfId="0" applyFont="1" applyBorder="1" applyAlignment="1">
      <alignment horizontal="center" vertical="top"/>
    </xf>
    <xf numFmtId="4" fontId="88" fillId="0" borderId="6" xfId="0" applyNumberFormat="1" applyFont="1" applyBorder="1" applyAlignment="1">
      <alignment horizontal="center" vertical="top"/>
    </xf>
    <xf numFmtId="164" fontId="27" fillId="0" borderId="2" xfId="0" applyNumberFormat="1" applyFont="1" applyBorder="1" applyAlignment="1">
      <alignment horizontal="center"/>
    </xf>
    <xf numFmtId="164" fontId="68" fillId="0" borderId="0" xfId="2" applyNumberFormat="1" applyFont="1" applyBorder="1" applyProtection="1"/>
    <xf numFmtId="49" fontId="27" fillId="0" borderId="2" xfId="0" applyNumberFormat="1" applyFont="1" applyBorder="1" applyAlignment="1" applyProtection="1">
      <alignment horizontal="left" vertical="top"/>
    </xf>
    <xf numFmtId="4" fontId="71" fillId="0" borderId="0" xfId="2" applyNumberFormat="1" applyFont="1" applyBorder="1" applyProtection="1"/>
    <xf numFmtId="49" fontId="27" fillId="0" borderId="2" xfId="0" applyNumberFormat="1" applyFont="1" applyBorder="1" applyAlignment="1" applyProtection="1">
      <alignment horizontal="left" vertical="center"/>
    </xf>
    <xf numFmtId="0" fontId="68" fillId="0" borderId="0" xfId="0" applyFont="1" applyBorder="1" applyAlignment="1" applyProtection="1">
      <alignment horizontal="justify" vertical="top" readingOrder="1"/>
    </xf>
    <xf numFmtId="49" fontId="78" fillId="0" borderId="0" xfId="0" applyNumberFormat="1" applyFont="1" applyAlignment="1">
      <alignment horizontal="left" vertical="top"/>
    </xf>
    <xf numFmtId="0" fontId="78" fillId="0" borderId="0" xfId="0" applyFont="1" applyAlignment="1">
      <alignment horizontal="center"/>
    </xf>
    <xf numFmtId="0" fontId="27" fillId="0" borderId="0" xfId="0" applyNumberFormat="1" applyFont="1" applyBorder="1" applyAlignment="1" applyProtection="1">
      <alignment horizontal="left" vertical="top" wrapText="1"/>
    </xf>
    <xf numFmtId="4" fontId="66" fillId="0" borderId="0" xfId="0" applyNumberFormat="1" applyFont="1"/>
    <xf numFmtId="4" fontId="76" fillId="0" borderId="0" xfId="0" applyNumberFormat="1" applyFont="1" applyBorder="1"/>
    <xf numFmtId="4" fontId="90" fillId="0" borderId="0" xfId="0" applyNumberFormat="1" applyFont="1" applyBorder="1"/>
    <xf numFmtId="4" fontId="84" fillId="0" borderId="0" xfId="0" applyNumberFormat="1" applyFont="1" applyBorder="1"/>
    <xf numFmtId="0" fontId="96" fillId="0" borderId="0" xfId="0" applyFont="1" applyBorder="1" applyAlignment="1">
      <alignment horizontal="left" vertical="top" readingOrder="1"/>
    </xf>
    <xf numFmtId="49" fontId="96" fillId="26" borderId="25" xfId="0" applyNumberFormat="1" applyFont="1" applyFill="1" applyBorder="1" applyAlignment="1">
      <alignment horizontal="left" vertical="top"/>
    </xf>
    <xf numFmtId="0" fontId="96" fillId="26" borderId="10" xfId="0" applyFont="1" applyFill="1" applyBorder="1" applyAlignment="1">
      <alignment horizontal="left" vertical="top" readingOrder="1"/>
    </xf>
    <xf numFmtId="0" fontId="96" fillId="26" borderId="24" xfId="0" applyFont="1" applyFill="1" applyBorder="1" applyAlignment="1">
      <alignment horizontal="left" vertical="top" readingOrder="1"/>
    </xf>
    <xf numFmtId="49" fontId="16" fillId="26" borderId="28" xfId="0" applyNumberFormat="1" applyFont="1" applyFill="1" applyBorder="1" applyAlignment="1">
      <alignment horizontal="left" vertical="top"/>
    </xf>
    <xf numFmtId="0" fontId="16" fillId="26" borderId="1" xfId="0" applyFont="1" applyFill="1" applyBorder="1" applyAlignment="1">
      <alignment horizontal="justify" vertical="top" readingOrder="1"/>
    </xf>
    <xf numFmtId="4" fontId="16" fillId="26" borderId="29" xfId="0" applyNumberFormat="1" applyFont="1" applyFill="1" applyBorder="1"/>
    <xf numFmtId="49" fontId="26" fillId="26" borderId="6" xfId="0" applyNumberFormat="1" applyFont="1" applyFill="1" applyBorder="1" applyAlignment="1">
      <alignment horizontal="left" vertical="top"/>
    </xf>
    <xf numFmtId="4" fontId="92" fillId="26" borderId="6" xfId="0" applyNumberFormat="1" applyFont="1" applyFill="1" applyBorder="1" applyAlignment="1">
      <alignment vertical="center"/>
    </xf>
    <xf numFmtId="49" fontId="26" fillId="26" borderId="30" xfId="0" applyNumberFormat="1" applyFont="1" applyFill="1" applyBorder="1" applyAlignment="1">
      <alignment horizontal="left" vertical="top"/>
    </xf>
    <xf numFmtId="4" fontId="92" fillId="27" borderId="6" xfId="0" applyNumberFormat="1" applyFont="1" applyFill="1" applyBorder="1" applyAlignment="1">
      <alignment vertical="center"/>
    </xf>
    <xf numFmtId="4" fontId="92" fillId="27" borderId="6" xfId="0" applyNumberFormat="1" applyFont="1" applyFill="1" applyBorder="1"/>
    <xf numFmtId="4" fontId="92" fillId="28" borderId="27" xfId="0" applyNumberFormat="1" applyFont="1" applyFill="1" applyBorder="1"/>
    <xf numFmtId="4" fontId="92" fillId="28" borderId="6" xfId="0" applyNumberFormat="1" applyFont="1" applyFill="1" applyBorder="1"/>
    <xf numFmtId="4" fontId="92" fillId="28" borderId="30" xfId="0" applyNumberFormat="1" applyFont="1" applyFill="1" applyBorder="1"/>
    <xf numFmtId="49" fontId="26" fillId="26" borderId="2" xfId="0" applyNumberFormat="1" applyFont="1" applyFill="1" applyBorder="1" applyAlignment="1">
      <alignment horizontal="left" vertical="top"/>
    </xf>
    <xf numFmtId="4" fontId="92" fillId="28" borderId="21" xfId="0" applyNumberFormat="1" applyFont="1" applyFill="1" applyBorder="1"/>
    <xf numFmtId="4" fontId="92" fillId="28" borderId="2" xfId="0" applyNumberFormat="1" applyFont="1" applyFill="1" applyBorder="1"/>
    <xf numFmtId="4" fontId="93" fillId="0" borderId="0" xfId="0" applyNumberFormat="1" applyFont="1" applyBorder="1"/>
    <xf numFmtId="0" fontId="133" fillId="0" borderId="0" xfId="0" applyFont="1" applyBorder="1" applyAlignment="1">
      <alignment horizontal="right"/>
    </xf>
    <xf numFmtId="0" fontId="133" fillId="0" borderId="0" xfId="0" applyFont="1"/>
    <xf numFmtId="0" fontId="133" fillId="0" borderId="0" xfId="0" applyFont="1" applyBorder="1"/>
    <xf numFmtId="0" fontId="83" fillId="0" borderId="0" xfId="0" applyFont="1" applyBorder="1" applyAlignment="1">
      <alignment horizontal="center"/>
    </xf>
    <xf numFmtId="0" fontId="83" fillId="0" borderId="0" xfId="0" applyFont="1"/>
    <xf numFmtId="49" fontId="17" fillId="0" borderId="9" xfId="0" applyNumberFormat="1" applyFont="1" applyBorder="1" applyAlignment="1">
      <alignment horizontal="left" vertical="top"/>
    </xf>
    <xf numFmtId="0" fontId="30" fillId="0" borderId="9" xfId="0" applyFont="1" applyBorder="1" applyAlignment="1">
      <alignment horizontal="center"/>
    </xf>
    <xf numFmtId="0" fontId="30" fillId="0" borderId="0" xfId="0" applyFont="1" applyBorder="1" applyAlignment="1" applyProtection="1">
      <alignment horizontal="left" vertical="center"/>
    </xf>
    <xf numFmtId="164" fontId="70" fillId="0" borderId="0" xfId="0" applyNumberFormat="1" applyFont="1" applyBorder="1"/>
    <xf numFmtId="0" fontId="79" fillId="0" borderId="0" xfId="0" applyFont="1" applyBorder="1" applyAlignment="1" applyProtection="1">
      <alignment horizontal="right" vertical="center"/>
    </xf>
    <xf numFmtId="0" fontId="68" fillId="0" borderId="0" xfId="0" applyFont="1" applyBorder="1" applyAlignment="1" applyProtection="1">
      <alignment vertical="center"/>
    </xf>
    <xf numFmtId="4" fontId="100" fillId="0" borderId="0" xfId="2" applyNumberFormat="1" applyFont="1" applyBorder="1" applyAlignment="1" applyProtection="1">
      <alignment horizontal="right"/>
    </xf>
    <xf numFmtId="49" fontId="68" fillId="0" borderId="0" xfId="0" applyNumberFormat="1" applyFont="1" applyBorder="1" applyAlignment="1" applyProtection="1">
      <alignment vertical="center"/>
    </xf>
    <xf numFmtId="0" fontId="68" fillId="0" borderId="0" xfId="0" applyFont="1" applyBorder="1" applyAlignment="1" applyProtection="1">
      <alignment horizontal="right"/>
    </xf>
    <xf numFmtId="0" fontId="68" fillId="0" borderId="0" xfId="0" applyFont="1" applyBorder="1" applyProtection="1"/>
    <xf numFmtId="0" fontId="94" fillId="0" borderId="2" xfId="0" applyFont="1" applyBorder="1" applyAlignment="1">
      <alignment horizontal="center"/>
    </xf>
    <xf numFmtId="4" fontId="27" fillId="0" borderId="21" xfId="0" applyNumberFormat="1" applyFont="1" applyBorder="1" applyProtection="1">
      <protection locked="0"/>
    </xf>
    <xf numFmtId="0" fontId="27" fillId="0" borderId="2" xfId="0" applyFont="1" applyBorder="1" applyAlignment="1" applyProtection="1">
      <alignment horizontal="center" vertical="center"/>
    </xf>
    <xf numFmtId="0" fontId="27" fillId="0" borderId="0" xfId="0" applyFont="1" applyAlignment="1" applyProtection="1">
      <alignment horizontal="right" vertical="center"/>
    </xf>
    <xf numFmtId="0" fontId="17" fillId="0" borderId="0" xfId="0" applyNumberFormat="1" applyFont="1" applyBorder="1" applyAlignment="1" applyProtection="1">
      <alignment horizontal="left" vertical="center" wrapText="1"/>
    </xf>
    <xf numFmtId="0" fontId="30" fillId="0" borderId="2" xfId="0" applyFont="1" applyBorder="1" applyAlignment="1" applyProtection="1">
      <alignment horizontal="center" vertical="center"/>
    </xf>
    <xf numFmtId="4" fontId="30" fillId="0" borderId="0" xfId="0" applyNumberFormat="1" applyFont="1" applyBorder="1" applyAlignment="1" applyProtection="1">
      <alignment horizontal="right" vertical="center"/>
    </xf>
    <xf numFmtId="0" fontId="68" fillId="0" borderId="8" xfId="0" applyFont="1" applyBorder="1" applyAlignment="1" applyProtection="1">
      <alignment horizontal="center"/>
    </xf>
    <xf numFmtId="4" fontId="68" fillId="0" borderId="7" xfId="0" applyNumberFormat="1" applyFont="1" applyBorder="1" applyAlignment="1" applyProtection="1">
      <alignment horizontal="right"/>
    </xf>
    <xf numFmtId="0" fontId="30" fillId="0" borderId="0" xfId="0" applyFont="1" applyBorder="1" applyAlignment="1">
      <alignment horizontal="left" vertical="top" readingOrder="1"/>
    </xf>
    <xf numFmtId="49" fontId="23" fillId="0" borderId="0" xfId="0" applyNumberFormat="1" applyFont="1" applyBorder="1" applyAlignment="1" applyProtection="1">
      <alignment horizontal="center" vertical="center"/>
    </xf>
    <xf numFmtId="4" fontId="25" fillId="0" borderId="21" xfId="0" applyNumberFormat="1" applyFont="1" applyBorder="1"/>
    <xf numFmtId="49" fontId="41" fillId="0" borderId="0" xfId="0" applyNumberFormat="1" applyFont="1" applyBorder="1" applyAlignment="1">
      <alignment horizontal="left" vertical="top"/>
    </xf>
    <xf numFmtId="0" fontId="41" fillId="0" borderId="0" xfId="0" applyFont="1" applyBorder="1" applyAlignment="1">
      <alignment horizontal="center" vertical="center"/>
    </xf>
    <xf numFmtId="4" fontId="41" fillId="0" borderId="0" xfId="0" applyNumberFormat="1" applyFont="1" applyBorder="1" applyAlignment="1">
      <alignment vertical="center"/>
    </xf>
    <xf numFmtId="49" fontId="68" fillId="0" borderId="20" xfId="0" applyNumberFormat="1" applyFont="1" applyBorder="1" applyAlignment="1" applyProtection="1">
      <alignment horizontal="left" vertical="top"/>
    </xf>
    <xf numFmtId="4" fontId="73" fillId="0" borderId="0" xfId="2" applyNumberFormat="1" applyFont="1" applyBorder="1" applyProtection="1"/>
    <xf numFmtId="0" fontId="71" fillId="0" borderId="0" xfId="2" applyFont="1" applyBorder="1" applyAlignment="1" applyProtection="1">
      <alignment horizontal="right"/>
    </xf>
    <xf numFmtId="4" fontId="40" fillId="0" borderId="0" xfId="0" applyNumberFormat="1" applyFont="1"/>
    <xf numFmtId="4" fontId="69" fillId="0" borderId="10" xfId="0" applyNumberFormat="1" applyFont="1" applyBorder="1"/>
    <xf numFmtId="0" fontId="68" fillId="0" borderId="0" xfId="0" applyFont="1" applyBorder="1" applyAlignment="1" applyProtection="1">
      <alignment wrapText="1"/>
    </xf>
    <xf numFmtId="0" fontId="68" fillId="0" borderId="0" xfId="0" applyNumberFormat="1" applyFont="1" applyBorder="1" applyAlignment="1" applyProtection="1">
      <alignment horizontal="left" vertical="center"/>
    </xf>
    <xf numFmtId="4" fontId="68" fillId="0" borderId="9" xfId="0" applyNumberFormat="1" applyFont="1" applyBorder="1"/>
    <xf numFmtId="0" fontId="25" fillId="0" borderId="20" xfId="0" applyFont="1" applyBorder="1" applyAlignment="1">
      <alignment horizontal="center"/>
    </xf>
    <xf numFmtId="49" fontId="34" fillId="0" borderId="30" xfId="0" applyNumberFormat="1" applyFont="1" applyBorder="1" applyAlignment="1">
      <alignment horizontal="left" vertical="top"/>
    </xf>
    <xf numFmtId="0" fontId="34" fillId="0" borderId="30" xfId="0" applyFont="1" applyBorder="1" applyAlignment="1">
      <alignment horizontal="center" vertical="center"/>
    </xf>
    <xf numFmtId="4" fontId="34" fillId="0" borderId="30" xfId="0" applyNumberFormat="1" applyFont="1" applyBorder="1" applyAlignment="1">
      <alignment vertical="center"/>
    </xf>
    <xf numFmtId="49" fontId="68" fillId="0" borderId="2" xfId="0" applyNumberFormat="1" applyFont="1" applyBorder="1" applyAlignment="1">
      <alignment horizontal="left" vertical="top"/>
    </xf>
    <xf numFmtId="49" fontId="34" fillId="0" borderId="22" xfId="0" applyNumberFormat="1" applyFont="1" applyBorder="1" applyAlignment="1">
      <alignment horizontal="left" vertical="top"/>
    </xf>
    <xf numFmtId="0" fontId="34" fillId="0" borderId="22" xfId="0" applyFont="1" applyBorder="1" applyAlignment="1">
      <alignment horizontal="center" vertical="center"/>
    </xf>
    <xf numFmtId="4" fontId="34" fillId="0" borderId="22" xfId="0" applyNumberFormat="1" applyFont="1" applyBorder="1" applyAlignment="1">
      <alignment vertical="center"/>
    </xf>
    <xf numFmtId="4" fontId="32" fillId="0" borderId="0" xfId="0" applyNumberFormat="1" applyFont="1"/>
    <xf numFmtId="0" fontId="27" fillId="0" borderId="0" xfId="0" applyFont="1" applyBorder="1" applyAlignment="1" applyProtection="1">
      <alignment horizontal="center"/>
    </xf>
    <xf numFmtId="49" fontId="34" fillId="0" borderId="9" xfId="0" applyNumberFormat="1" applyFont="1" applyBorder="1" applyAlignment="1">
      <alignment horizontal="left" vertical="top"/>
    </xf>
    <xf numFmtId="0" fontId="27" fillId="0" borderId="9" xfId="0" applyFont="1" applyBorder="1" applyAlignment="1">
      <alignment horizontal="center"/>
    </xf>
    <xf numFmtId="4" fontId="27" fillId="0" borderId="9" xfId="0" applyNumberFormat="1" applyFont="1" applyBorder="1"/>
    <xf numFmtId="0" fontId="27" fillId="0" borderId="2" xfId="0" applyFont="1" applyBorder="1" applyAlignment="1" applyProtection="1">
      <alignment horizontal="justify" vertical="top" readingOrder="1"/>
    </xf>
    <xf numFmtId="49" fontId="25" fillId="0" borderId="2" xfId="0" applyNumberFormat="1" applyFont="1" applyBorder="1" applyAlignment="1">
      <alignment vertical="top"/>
    </xf>
    <xf numFmtId="0" fontId="175" fillId="0" borderId="0" xfId="2" applyFont="1" applyBorder="1" applyProtection="1"/>
    <xf numFmtId="49" fontId="34" fillId="0" borderId="0" xfId="0" applyNumberFormat="1" applyFont="1" applyBorder="1" applyAlignment="1">
      <alignment horizontal="left" vertical="top"/>
    </xf>
    <xf numFmtId="49" fontId="40" fillId="0" borderId="2" xfId="0" applyNumberFormat="1" applyFont="1" applyBorder="1" applyAlignment="1">
      <alignment horizontal="left" vertical="top"/>
    </xf>
    <xf numFmtId="0" fontId="28" fillId="0" borderId="0" xfId="0" applyNumberFormat="1" applyFont="1" applyBorder="1" applyAlignment="1" applyProtection="1">
      <alignment horizontal="left" vertical="center"/>
    </xf>
    <xf numFmtId="4" fontId="176" fillId="0" borderId="0" xfId="0" applyNumberFormat="1" applyFont="1" applyBorder="1"/>
    <xf numFmtId="0" fontId="34" fillId="0" borderId="0" xfId="0" applyFont="1" applyBorder="1" applyAlignment="1">
      <alignment horizontal="center" vertical="center"/>
    </xf>
    <xf numFmtId="4" fontId="92" fillId="28" borderId="51" xfId="0" applyNumberFormat="1" applyFont="1" applyFill="1" applyBorder="1"/>
    <xf numFmtId="0" fontId="92" fillId="27" borderId="27" xfId="0" applyFont="1" applyFill="1" applyBorder="1" applyAlignment="1">
      <alignment horizontal="justify" vertical="top" readingOrder="1"/>
    </xf>
    <xf numFmtId="0" fontId="92" fillId="26" borderId="27" xfId="0" applyFont="1" applyFill="1" applyBorder="1" applyAlignment="1">
      <alignment horizontal="justify" vertical="top" readingOrder="1"/>
    </xf>
    <xf numFmtId="0" fontId="32" fillId="0" borderId="0" xfId="3" applyFont="1" applyAlignment="1">
      <alignment horizontal="justify" vertical="top" readingOrder="1"/>
    </xf>
    <xf numFmtId="49" fontId="25" fillId="0" borderId="2" xfId="0" applyNumberFormat="1" applyFont="1" applyBorder="1" applyAlignment="1">
      <alignment horizontal="left" vertical="top"/>
    </xf>
    <xf numFmtId="49" fontId="43" fillId="0" borderId="2" xfId="0" applyNumberFormat="1" applyFont="1" applyBorder="1" applyAlignment="1">
      <alignment horizontal="left" vertical="top"/>
    </xf>
    <xf numFmtId="49" fontId="25" fillId="0" borderId="2" xfId="0" applyNumberFormat="1" applyFont="1" applyBorder="1" applyAlignment="1">
      <alignment horizontal="left" vertical="top"/>
    </xf>
    <xf numFmtId="49" fontId="27" fillId="0" borderId="2" xfId="0" applyNumberFormat="1" applyFont="1" applyBorder="1" applyAlignment="1">
      <alignment horizontal="left" vertical="top"/>
    </xf>
    <xf numFmtId="0" fontId="82" fillId="0" borderId="0" xfId="2" applyFont="1" applyBorder="1" applyProtection="1"/>
    <xf numFmtId="49" fontId="68" fillId="0" borderId="2" xfId="0" applyNumberFormat="1" applyFont="1" applyBorder="1" applyAlignment="1" applyProtection="1">
      <alignment horizontal="left" vertical="center"/>
    </xf>
    <xf numFmtId="49" fontId="68" fillId="0" borderId="8" xfId="0" applyNumberFormat="1" applyFont="1" applyBorder="1" applyAlignment="1" applyProtection="1">
      <alignment horizontal="left" vertical="top"/>
    </xf>
    <xf numFmtId="49" fontId="68" fillId="0" borderId="0" xfId="0" applyNumberFormat="1" applyFont="1" applyFill="1" applyBorder="1" applyAlignment="1" applyProtection="1">
      <alignment horizontal="left" vertical="center"/>
    </xf>
    <xf numFmtId="0" fontId="68" fillId="0" borderId="0" xfId="0" applyFont="1" applyFill="1" applyBorder="1" applyAlignment="1" applyProtection="1">
      <alignment horizontal="left" vertical="center"/>
    </xf>
    <xf numFmtId="4" fontId="68" fillId="0" borderId="0" xfId="0" applyNumberFormat="1" applyFont="1" applyFill="1" applyBorder="1" applyAlignment="1" applyProtection="1">
      <alignment horizontal="left" vertical="center"/>
    </xf>
    <xf numFmtId="0" fontId="68" fillId="0" borderId="0" xfId="4" applyFont="1" applyBorder="1" applyAlignment="1" applyProtection="1">
      <alignment horizontal="left" vertical="center"/>
    </xf>
    <xf numFmtId="0" fontId="0" fillId="0" borderId="2" xfId="0" applyFont="1" applyBorder="1" applyAlignment="1" applyProtection="1">
      <alignment wrapText="1"/>
    </xf>
    <xf numFmtId="0" fontId="0" fillId="0" borderId="0" xfId="0" applyFont="1" applyAlignment="1" applyProtection="1">
      <alignment wrapText="1"/>
    </xf>
    <xf numFmtId="4" fontId="32" fillId="0" borderId="2" xfId="0" applyNumberFormat="1" applyFont="1" applyBorder="1" applyAlignment="1" applyProtection="1">
      <alignment horizontal="right" vertical="center"/>
      <protection locked="0"/>
    </xf>
    <xf numFmtId="49" fontId="133" fillId="0" borderId="5" xfId="0" applyNumberFormat="1" applyFont="1" applyBorder="1" applyAlignment="1">
      <alignment horizontal="left" vertical="top"/>
    </xf>
    <xf numFmtId="0" fontId="40" fillId="0" borderId="20" xfId="0" applyFont="1" applyBorder="1" applyAlignment="1">
      <alignment horizontal="center"/>
    </xf>
    <xf numFmtId="0" fontId="68" fillId="0" borderId="2" xfId="0" applyFont="1" applyBorder="1" applyAlignment="1" applyProtection="1">
      <alignment horizontal="justify" vertical="top" readingOrder="1"/>
    </xf>
    <xf numFmtId="4" fontId="68" fillId="0" borderId="21" xfId="0" applyNumberFormat="1" applyFont="1" applyBorder="1" applyProtection="1">
      <protection locked="0"/>
    </xf>
    <xf numFmtId="49" fontId="40" fillId="0" borderId="20" xfId="0" applyNumberFormat="1" applyFont="1" applyBorder="1" applyAlignment="1">
      <alignment horizontal="left" vertical="top"/>
    </xf>
    <xf numFmtId="0" fontId="41" fillId="0" borderId="0" xfId="0" applyFont="1"/>
    <xf numFmtId="0" fontId="22" fillId="0" borderId="1" xfId="0" applyFont="1" applyBorder="1"/>
    <xf numFmtId="0" fontId="177" fillId="0" borderId="6" xfId="0" applyFont="1" applyBorder="1" applyAlignment="1">
      <alignment horizontal="center" vertical="top"/>
    </xf>
    <xf numFmtId="4" fontId="178" fillId="0" borderId="6" xfId="0" applyNumberFormat="1" applyFont="1" applyBorder="1" applyAlignment="1">
      <alignment horizontal="center" vertical="top"/>
    </xf>
    <xf numFmtId="0" fontId="177" fillId="0" borderId="0" xfId="0" applyFont="1"/>
    <xf numFmtId="0" fontId="24" fillId="0" borderId="5" xfId="0" applyFont="1" applyBorder="1" applyAlignment="1">
      <alignment horizontal="center"/>
    </xf>
    <xf numFmtId="0" fontId="22" fillId="0" borderId="5" xfId="0" applyFont="1" applyBorder="1"/>
    <xf numFmtId="49" fontId="28" fillId="0" borderId="9" xfId="0" applyNumberFormat="1" applyFont="1" applyBorder="1" applyAlignment="1" applyProtection="1">
      <alignment horizontal="left" vertical="center"/>
    </xf>
    <xf numFmtId="0" fontId="90" fillId="0" borderId="0" xfId="0" applyFont="1" applyAlignment="1" applyProtection="1">
      <alignment vertical="center" wrapText="1"/>
    </xf>
    <xf numFmtId="0" fontId="0" fillId="0" borderId="9" xfId="0" applyFont="1" applyBorder="1" applyAlignment="1" applyProtection="1">
      <alignment wrapText="1"/>
    </xf>
    <xf numFmtId="4" fontId="32" fillId="0" borderId="9" xfId="0" applyNumberFormat="1" applyFont="1" applyBorder="1" applyAlignment="1" applyProtection="1">
      <alignment horizontal="right" vertical="center"/>
      <protection locked="0"/>
    </xf>
    <xf numFmtId="0" fontId="32" fillId="0" borderId="2" xfId="0" applyFont="1" applyBorder="1" applyAlignment="1" applyProtection="1">
      <alignment horizontal="center" vertical="center"/>
    </xf>
    <xf numFmtId="4" fontId="32" fillId="0" borderId="0" xfId="0" applyNumberFormat="1" applyFont="1" applyBorder="1" applyAlignment="1" applyProtection="1">
      <alignment horizontal="right" vertical="center"/>
    </xf>
    <xf numFmtId="0" fontId="176" fillId="0" borderId="0" xfId="0" applyFont="1"/>
    <xf numFmtId="0" fontId="92" fillId="0" borderId="22" xfId="0" applyFont="1" applyBorder="1" applyAlignment="1">
      <alignment horizontal="center" vertical="center"/>
    </xf>
    <xf numFmtId="4" fontId="85" fillId="0" borderId="0" xfId="2" applyNumberFormat="1" applyFont="1" applyBorder="1" applyProtection="1"/>
    <xf numFmtId="0" fontId="176" fillId="0" borderId="9" xfId="0" applyFont="1" applyBorder="1" applyAlignment="1">
      <alignment horizontal="center"/>
    </xf>
    <xf numFmtId="4" fontId="176" fillId="0" borderId="10" xfId="0" applyNumberFormat="1" applyFont="1" applyBorder="1"/>
    <xf numFmtId="4" fontId="176" fillId="0" borderId="0" xfId="0" applyNumberFormat="1" applyFont="1"/>
    <xf numFmtId="49" fontId="94" fillId="0" borderId="20" xfId="0" applyNumberFormat="1" applyFont="1" applyBorder="1" applyAlignment="1">
      <alignment horizontal="left" vertical="top"/>
    </xf>
    <xf numFmtId="0" fontId="16" fillId="0" borderId="9" xfId="0" applyFont="1" applyBorder="1" applyAlignment="1">
      <alignment horizontal="center"/>
    </xf>
    <xf numFmtId="4" fontId="16" fillId="0" borderId="10" xfId="0" applyNumberFormat="1" applyFont="1" applyBorder="1"/>
    <xf numFmtId="4" fontId="175" fillId="0" borderId="0" xfId="2" applyNumberFormat="1" applyFont="1" applyBorder="1" applyProtection="1"/>
    <xf numFmtId="0" fontId="92" fillId="0" borderId="9" xfId="0" applyFont="1" applyBorder="1" applyAlignment="1">
      <alignment horizontal="center"/>
    </xf>
    <xf numFmtId="4" fontId="92" fillId="0" borderId="9" xfId="0" applyNumberFormat="1" applyFont="1" applyBorder="1"/>
    <xf numFmtId="49" fontId="16" fillId="0" borderId="2" xfId="0" applyNumberFormat="1" applyFont="1" applyBorder="1" applyAlignment="1">
      <alignment horizontal="left" vertical="top"/>
    </xf>
    <xf numFmtId="4" fontId="16" fillId="0" borderId="2" xfId="0" applyNumberFormat="1" applyFont="1" applyBorder="1"/>
    <xf numFmtId="0" fontId="16" fillId="0" borderId="2" xfId="0" applyFont="1" applyBorder="1" applyAlignment="1">
      <alignment horizontal="center"/>
    </xf>
    <xf numFmtId="49" fontId="16" fillId="0" borderId="8" xfId="0" applyNumberFormat="1" applyFont="1" applyBorder="1" applyAlignment="1">
      <alignment horizontal="left" vertical="top"/>
    </xf>
    <xf numFmtId="0" fontId="16" fillId="0" borderId="8" xfId="0" applyFont="1" applyBorder="1" applyAlignment="1">
      <alignment horizontal="center"/>
    </xf>
    <xf numFmtId="4" fontId="16" fillId="0" borderId="8" xfId="0" applyNumberFormat="1" applyFont="1" applyBorder="1"/>
    <xf numFmtId="0" fontId="133" fillId="0" borderId="5" xfId="0" applyFont="1" applyBorder="1" applyAlignment="1">
      <alignment horizontal="center"/>
    </xf>
    <xf numFmtId="0" fontId="133" fillId="0" borderId="5" xfId="0" applyFont="1" applyBorder="1"/>
    <xf numFmtId="49" fontId="68" fillId="0" borderId="2" xfId="0" applyNumberFormat="1" applyFont="1" applyBorder="1" applyAlignment="1">
      <alignment horizontal="left" vertical="top"/>
    </xf>
    <xf numFmtId="49" fontId="75" fillId="0" borderId="10" xfId="0" applyNumberFormat="1" applyFont="1" applyBorder="1" applyAlignment="1">
      <alignment horizontal="left" vertical="top"/>
    </xf>
    <xf numFmtId="0" fontId="27" fillId="0" borderId="2" xfId="0" applyFont="1" applyBorder="1" applyAlignment="1" applyProtection="1">
      <alignment wrapText="1"/>
    </xf>
    <xf numFmtId="4" fontId="95" fillId="0" borderId="0" xfId="2" applyNumberFormat="1" applyFont="1" applyBorder="1" applyProtection="1"/>
    <xf numFmtId="49" fontId="25" fillId="0" borderId="2" xfId="0" applyNumberFormat="1" applyFont="1" applyBorder="1" applyAlignment="1">
      <alignment horizontal="left" vertical="top"/>
    </xf>
    <xf numFmtId="49" fontId="43" fillId="0" borderId="2" xfId="0" applyNumberFormat="1" applyFont="1" applyBorder="1" applyAlignment="1">
      <alignment horizontal="left" vertical="top"/>
    </xf>
    <xf numFmtId="49" fontId="27" fillId="0" borderId="2" xfId="0" applyNumberFormat="1" applyFont="1" applyBorder="1" applyAlignment="1">
      <alignment horizontal="left" vertical="top"/>
    </xf>
    <xf numFmtId="0" fontId="34" fillId="0" borderId="9" xfId="0" applyFont="1" applyBorder="1" applyAlignment="1">
      <alignment horizontal="center"/>
    </xf>
    <xf numFmtId="4" fontId="34" fillId="0" borderId="9" xfId="0" applyNumberFormat="1" applyFont="1" applyBorder="1"/>
    <xf numFmtId="0" fontId="34" fillId="0" borderId="0" xfId="0" applyFont="1" applyBorder="1"/>
    <xf numFmtId="0" fontId="34" fillId="0" borderId="0" xfId="0" applyFont="1"/>
    <xf numFmtId="49" fontId="32" fillId="0" borderId="2" xfId="0" applyNumberFormat="1" applyFont="1" applyBorder="1" applyAlignment="1">
      <alignment horizontal="left" vertical="top"/>
    </xf>
    <xf numFmtId="4" fontId="27" fillId="0" borderId="0" xfId="0" applyNumberFormat="1" applyFont="1"/>
    <xf numFmtId="49" fontId="17" fillId="0" borderId="3" xfId="0" applyNumberFormat="1" applyFont="1" applyBorder="1" applyAlignment="1">
      <alignment horizontal="left" vertical="top"/>
    </xf>
    <xf numFmtId="0" fontId="17" fillId="0" borderId="3" xfId="0" applyFont="1" applyBorder="1" applyAlignment="1">
      <alignment horizontal="center" vertical="center"/>
    </xf>
    <xf numFmtId="4" fontId="17" fillId="0" borderId="3" xfId="0" applyNumberFormat="1" applyFont="1" applyBorder="1" applyAlignment="1">
      <alignment vertical="center"/>
    </xf>
    <xf numFmtId="49" fontId="27" fillId="0" borderId="2" xfId="0" applyNumberFormat="1" applyFont="1" applyBorder="1" applyAlignment="1">
      <alignment vertical="top"/>
    </xf>
    <xf numFmtId="0" fontId="176" fillId="0" borderId="2" xfId="0" applyFont="1" applyBorder="1"/>
    <xf numFmtId="0" fontId="94" fillId="0" borderId="0" xfId="2" applyFont="1" applyBorder="1" applyProtection="1"/>
    <xf numFmtId="0" fontId="27" fillId="0" borderId="0" xfId="0" applyFont="1" applyBorder="1" applyAlignment="1">
      <alignment horizontal="center" wrapText="1"/>
    </xf>
    <xf numFmtId="4" fontId="27" fillId="0" borderId="0" xfId="0" applyNumberFormat="1" applyFont="1" applyBorder="1" applyProtection="1">
      <protection locked="0"/>
    </xf>
    <xf numFmtId="2" fontId="25" fillId="0" borderId="2" xfId="0" applyNumberFormat="1" applyFont="1" applyBorder="1" applyAlignment="1">
      <alignment horizontal="right"/>
    </xf>
    <xf numFmtId="0" fontId="68" fillId="0" borderId="0" xfId="0" applyNumberFormat="1" applyFont="1" applyBorder="1" applyAlignment="1" applyProtection="1">
      <alignment horizontal="left" vertical="top" wrapText="1"/>
    </xf>
    <xf numFmtId="4" fontId="180" fillId="0" borderId="0" xfId="0" applyNumberFormat="1" applyFont="1" applyBorder="1"/>
    <xf numFmtId="4" fontId="179" fillId="0" borderId="0" xfId="0" applyNumberFormat="1" applyFont="1" applyBorder="1"/>
    <xf numFmtId="49" fontId="180" fillId="0" borderId="2" xfId="0" applyNumberFormat="1" applyFont="1" applyBorder="1" applyAlignment="1">
      <alignment horizontal="left" vertical="top"/>
    </xf>
    <xf numFmtId="0" fontId="180" fillId="0" borderId="2" xfId="0" applyFont="1" applyBorder="1" applyAlignment="1">
      <alignment horizontal="center"/>
    </xf>
    <xf numFmtId="49" fontId="176" fillId="0" borderId="2" xfId="0" applyNumberFormat="1" applyFont="1" applyBorder="1" applyAlignment="1">
      <alignment horizontal="left" vertical="top"/>
    </xf>
    <xf numFmtId="0" fontId="3" fillId="0" borderId="2" xfId="0" applyFont="1" applyBorder="1" applyAlignment="1">
      <alignment horizontal="center"/>
    </xf>
    <xf numFmtId="4" fontId="3" fillId="0" borderId="2" xfId="0" applyNumberFormat="1" applyFont="1" applyBorder="1"/>
    <xf numFmtId="0" fontId="182" fillId="0" borderId="0" xfId="2" applyFont="1" applyBorder="1" applyProtection="1"/>
    <xf numFmtId="0" fontId="3" fillId="0" borderId="0" xfId="2" applyFont="1" applyBorder="1" applyProtection="1"/>
    <xf numFmtId="0" fontId="161" fillId="0" borderId="0" xfId="0" applyFont="1"/>
    <xf numFmtId="0" fontId="183" fillId="0" borderId="22" xfId="0" applyFont="1" applyBorder="1" applyAlignment="1">
      <alignment horizontal="center" vertical="center"/>
    </xf>
    <xf numFmtId="4" fontId="183" fillId="0" borderId="22" xfId="0" applyNumberFormat="1" applyFont="1" applyBorder="1" applyAlignment="1">
      <alignment vertical="center"/>
    </xf>
    <xf numFmtId="49" fontId="25" fillId="0" borderId="2" xfId="0" applyNumberFormat="1" applyFont="1" applyBorder="1" applyAlignment="1">
      <alignment horizontal="left" vertical="top"/>
    </xf>
    <xf numFmtId="49" fontId="27" fillId="0" borderId="2" xfId="0" applyNumberFormat="1" applyFont="1" applyBorder="1" applyAlignment="1">
      <alignment horizontal="left" vertical="top"/>
    </xf>
    <xf numFmtId="0" fontId="32" fillId="0" borderId="9" xfId="0" applyFont="1" applyBorder="1" applyAlignment="1">
      <alignment horizontal="center"/>
    </xf>
    <xf numFmtId="4" fontId="32" fillId="0" borderId="10" xfId="0" applyNumberFormat="1" applyFont="1" applyBorder="1"/>
    <xf numFmtId="0" fontId="34" fillId="0" borderId="23" xfId="0" applyFont="1" applyBorder="1" applyAlignment="1">
      <alignment horizontal="center" vertical="center"/>
    </xf>
    <xf numFmtId="4" fontId="27" fillId="0" borderId="21" xfId="0" applyNumberFormat="1" applyFont="1" applyBorder="1" applyProtection="1"/>
    <xf numFmtId="49" fontId="92" fillId="0" borderId="52" xfId="0" applyNumberFormat="1" applyFont="1" applyBorder="1" applyAlignment="1">
      <alignment horizontal="left" vertical="top"/>
    </xf>
    <xf numFmtId="0" fontId="92" fillId="0" borderId="52" xfId="0" applyFont="1" applyBorder="1" applyAlignment="1">
      <alignment horizontal="center" vertical="center"/>
    </xf>
    <xf numFmtId="4" fontId="92" fillId="0" borderId="54" xfId="0" applyNumberFormat="1" applyFont="1" applyBorder="1" applyAlignment="1">
      <alignment vertical="center"/>
    </xf>
    <xf numFmtId="49" fontId="92" fillId="0" borderId="5" xfId="0" applyNumberFormat="1" applyFont="1" applyBorder="1" applyAlignment="1">
      <alignment horizontal="left" vertical="top"/>
    </xf>
    <xf numFmtId="0" fontId="92" fillId="0" borderId="5" xfId="0" applyFont="1" applyBorder="1" applyAlignment="1">
      <alignment horizontal="center" vertical="center"/>
    </xf>
    <xf numFmtId="4" fontId="92" fillId="0" borderId="5" xfId="0" applyNumberFormat="1" applyFont="1" applyBorder="1" applyAlignment="1">
      <alignment vertical="center"/>
    </xf>
    <xf numFmtId="49" fontId="26" fillId="0" borderId="22" xfId="0" applyNumberFormat="1" applyFont="1" applyBorder="1" applyAlignment="1">
      <alignment horizontal="left" vertical="top"/>
    </xf>
    <xf numFmtId="0" fontId="26" fillId="0" borderId="22" xfId="0" applyFont="1" applyBorder="1" applyAlignment="1">
      <alignment horizontal="center" vertical="center"/>
    </xf>
    <xf numFmtId="4" fontId="26" fillId="0" borderId="22" xfId="0" applyNumberFormat="1" applyFont="1" applyBorder="1" applyAlignment="1">
      <alignment vertical="center"/>
    </xf>
    <xf numFmtId="0" fontId="92" fillId="0" borderId="2" xfId="0" applyFont="1" applyBorder="1" applyAlignment="1">
      <alignment horizontal="center"/>
    </xf>
    <xf numFmtId="4" fontId="92" fillId="0" borderId="2" xfId="0" applyNumberFormat="1" applyFont="1" applyBorder="1"/>
    <xf numFmtId="49" fontId="17" fillId="0" borderId="3" xfId="0" applyNumberFormat="1" applyFont="1" applyBorder="1" applyAlignment="1" applyProtection="1">
      <alignment horizontal="left" vertical="center"/>
    </xf>
    <xf numFmtId="0" fontId="17" fillId="0" borderId="3" xfId="0" applyFont="1" applyBorder="1" applyAlignment="1" applyProtection="1">
      <alignment horizontal="center"/>
    </xf>
    <xf numFmtId="4" fontId="17" fillId="0" borderId="3" xfId="0" applyNumberFormat="1" applyFont="1" applyBorder="1" applyAlignment="1" applyProtection="1">
      <alignment horizontal="right"/>
    </xf>
    <xf numFmtId="0" fontId="30" fillId="0" borderId="0" xfId="0" applyFont="1" applyAlignment="1" applyProtection="1">
      <alignment vertical="center"/>
    </xf>
    <xf numFmtId="49" fontId="34" fillId="0" borderId="55" xfId="0" applyNumberFormat="1" applyFont="1" applyBorder="1" applyAlignment="1">
      <alignment horizontal="left" vertical="top"/>
    </xf>
    <xf numFmtId="49" fontId="75" fillId="0" borderId="1" xfId="0" applyNumberFormat="1" applyFont="1" applyBorder="1" applyAlignment="1">
      <alignment horizontal="left" vertical="top"/>
    </xf>
    <xf numFmtId="49" fontId="27" fillId="0" borderId="0" xfId="0" applyNumberFormat="1" applyFont="1" applyBorder="1" applyAlignment="1" applyProtection="1">
      <alignment horizontal="right" vertical="center"/>
    </xf>
    <xf numFmtId="49" fontId="27" fillId="0" borderId="0" xfId="0" applyNumberFormat="1" applyFont="1" applyBorder="1" applyAlignment="1" applyProtection="1">
      <alignment vertical="center"/>
    </xf>
    <xf numFmtId="49" fontId="27" fillId="0" borderId="0" xfId="0" applyNumberFormat="1" applyFont="1" applyAlignment="1" applyProtection="1">
      <alignment vertical="center"/>
    </xf>
    <xf numFmtId="49" fontId="95" fillId="0" borderId="0" xfId="0" applyNumberFormat="1" applyFont="1" applyBorder="1" applyAlignment="1" applyProtection="1">
      <alignment horizontal="right" vertical="center"/>
    </xf>
    <xf numFmtId="49" fontId="95" fillId="0" borderId="0" xfId="0" applyNumberFormat="1" applyFont="1" applyBorder="1" applyAlignment="1" applyProtection="1">
      <alignment horizontal="center" vertical="center"/>
    </xf>
    <xf numFmtId="49" fontId="95" fillId="0" borderId="0" xfId="0" applyNumberFormat="1" applyFont="1" applyAlignment="1" applyProtection="1">
      <alignment horizontal="center" vertical="center"/>
    </xf>
    <xf numFmtId="49" fontId="23" fillId="0" borderId="9" xfId="0" applyNumberFormat="1" applyFont="1" applyBorder="1" applyAlignment="1" applyProtection="1">
      <alignment horizontal="left" vertical="center"/>
    </xf>
    <xf numFmtId="49" fontId="23" fillId="0" borderId="9" xfId="0" applyNumberFormat="1" applyFont="1" applyBorder="1" applyAlignment="1" applyProtection="1">
      <alignment horizontal="center" vertical="center"/>
    </xf>
    <xf numFmtId="49" fontId="23" fillId="0" borderId="0" xfId="0" applyNumberFormat="1" applyFont="1" applyBorder="1" applyAlignment="1" applyProtection="1">
      <alignment horizontal="right" vertical="center"/>
    </xf>
    <xf numFmtId="49" fontId="23" fillId="0" borderId="0" xfId="0" applyNumberFormat="1" applyFont="1" applyBorder="1" applyAlignment="1" applyProtection="1">
      <alignment vertical="center"/>
    </xf>
    <xf numFmtId="49" fontId="23" fillId="0" borderId="0" xfId="0" applyNumberFormat="1" applyFont="1" applyAlignment="1" applyProtection="1">
      <alignment vertical="center"/>
    </xf>
    <xf numFmtId="49" fontId="17" fillId="0" borderId="2" xfId="0" applyNumberFormat="1" applyFont="1" applyFill="1" applyBorder="1" applyAlignment="1" applyProtection="1">
      <alignment horizontal="left" vertical="center"/>
    </xf>
    <xf numFmtId="49" fontId="17" fillId="0" borderId="0" xfId="0" applyNumberFormat="1" applyFont="1" applyFill="1" applyBorder="1" applyAlignment="1" applyProtection="1">
      <alignment horizontal="left" vertical="center"/>
    </xf>
    <xf numFmtId="0" fontId="30" fillId="0" borderId="2" xfId="0" applyFont="1" applyFill="1" applyBorder="1" applyAlignment="1" applyProtection="1">
      <alignment horizontal="center"/>
    </xf>
    <xf numFmtId="4" fontId="30" fillId="0" borderId="0" xfId="0" applyNumberFormat="1" applyFont="1" applyFill="1" applyBorder="1" applyAlignment="1" applyProtection="1">
      <alignment horizontal="right"/>
    </xf>
    <xf numFmtId="0" fontId="30" fillId="0" borderId="0" xfId="0" applyFont="1" applyFill="1" applyBorder="1" applyAlignment="1" applyProtection="1">
      <alignment horizontal="right" vertical="center"/>
    </xf>
    <xf numFmtId="0" fontId="30" fillId="0" borderId="0" xfId="0" applyFont="1" applyFill="1" applyBorder="1" applyAlignment="1" applyProtection="1">
      <alignment horizontal="left" vertical="center"/>
    </xf>
    <xf numFmtId="0" fontId="30" fillId="0" borderId="0" xfId="0" applyFont="1" applyFill="1" applyAlignment="1" applyProtection="1">
      <alignment horizontal="left" vertical="center"/>
    </xf>
    <xf numFmtId="49" fontId="17" fillId="0" borderId="0" xfId="0" applyNumberFormat="1" applyFont="1" applyBorder="1" applyAlignment="1" applyProtection="1">
      <alignment horizontal="left" vertical="center"/>
    </xf>
    <xf numFmtId="0" fontId="30" fillId="0" borderId="2" xfId="0" applyFont="1" applyBorder="1" applyAlignment="1" applyProtection="1">
      <alignment horizontal="center"/>
    </xf>
    <xf numFmtId="4" fontId="30" fillId="0" borderId="0" xfId="0" applyNumberFormat="1" applyFont="1" applyBorder="1" applyAlignment="1" applyProtection="1">
      <alignment horizontal="right"/>
    </xf>
    <xf numFmtId="4" fontId="30" fillId="0" borderId="2" xfId="0" applyNumberFormat="1" applyFont="1" applyBorder="1" applyAlignment="1" applyProtection="1">
      <alignment horizontal="right"/>
    </xf>
    <xf numFmtId="0" fontId="30" fillId="0" borderId="0" xfId="0" applyFont="1" applyBorder="1" applyAlignment="1" applyProtection="1">
      <alignment horizontal="right" vertical="center"/>
    </xf>
    <xf numFmtId="0" fontId="27" fillId="0" borderId="2" xfId="0" applyNumberFormat="1" applyFont="1" applyBorder="1" applyAlignment="1" applyProtection="1">
      <alignment horizontal="left" vertical="top" wrapText="1" readingOrder="1"/>
    </xf>
    <xf numFmtId="0" fontId="25" fillId="0" borderId="0" xfId="0" quotePrefix="1" applyFont="1" applyBorder="1" applyAlignment="1">
      <alignment horizontal="justify" vertical="top" readingOrder="1"/>
    </xf>
    <xf numFmtId="0" fontId="25" fillId="0" borderId="0" xfId="0" applyFont="1" applyBorder="1"/>
    <xf numFmtId="0" fontId="17" fillId="0" borderId="0" xfId="0" applyFont="1" applyBorder="1" applyAlignment="1" applyProtection="1">
      <alignment horizontal="right" vertical="center"/>
    </xf>
    <xf numFmtId="0" fontId="27" fillId="0" borderId="0" xfId="0" applyFont="1" applyBorder="1" applyAlignment="1" applyProtection="1">
      <alignment vertical="center"/>
    </xf>
    <xf numFmtId="0" fontId="27" fillId="0" borderId="0" xfId="0" applyFont="1" applyAlignment="1" applyProtection="1">
      <alignment vertical="center"/>
    </xf>
    <xf numFmtId="164" fontId="25" fillId="0" borderId="0" xfId="0" applyNumberFormat="1" applyFont="1" applyBorder="1" applyAlignment="1">
      <alignment horizontal="justify" vertical="top" readingOrder="1"/>
    </xf>
    <xf numFmtId="164" fontId="25" fillId="0" borderId="2" xfId="0" applyNumberFormat="1" applyFont="1" applyBorder="1" applyAlignment="1">
      <alignment horizontal="center"/>
    </xf>
    <xf numFmtId="164" fontId="25" fillId="0" borderId="0" xfId="0" quotePrefix="1" applyNumberFormat="1" applyFont="1" applyBorder="1" applyAlignment="1">
      <alignment horizontal="justify" vertical="top" readingOrder="1"/>
    </xf>
    <xf numFmtId="49" fontId="17" fillId="0" borderId="9" xfId="0" applyNumberFormat="1" applyFont="1" applyBorder="1" applyAlignment="1" applyProtection="1">
      <alignment horizontal="left" vertical="center"/>
    </xf>
    <xf numFmtId="49" fontId="17" fillId="0" borderId="10" xfId="0" applyNumberFormat="1" applyFont="1" applyBorder="1" applyAlignment="1" applyProtection="1">
      <alignment horizontal="left" vertical="center"/>
    </xf>
    <xf numFmtId="0" fontId="30" fillId="0" borderId="9" xfId="0" applyFont="1" applyBorder="1" applyAlignment="1" applyProtection="1">
      <alignment horizontal="center"/>
    </xf>
    <xf numFmtId="4" fontId="30" fillId="0" borderId="10" xfId="0" applyNumberFormat="1" applyFont="1" applyBorder="1" applyAlignment="1" applyProtection="1">
      <alignment horizontal="right"/>
    </xf>
    <xf numFmtId="0" fontId="32" fillId="0" borderId="2" xfId="0" applyFont="1" applyBorder="1" applyAlignment="1" applyProtection="1">
      <alignment horizontal="center"/>
    </xf>
    <xf numFmtId="4" fontId="32" fillId="0" borderId="0" xfId="0" applyNumberFormat="1" applyFont="1" applyBorder="1" applyAlignment="1" applyProtection="1">
      <alignment horizontal="right"/>
    </xf>
    <xf numFmtId="0" fontId="27" fillId="0" borderId="0" xfId="0" applyFont="1" applyBorder="1" applyAlignment="1" applyProtection="1">
      <alignment horizontal="right" vertical="center"/>
    </xf>
    <xf numFmtId="0" fontId="27" fillId="0" borderId="0" xfId="0" applyFont="1" applyBorder="1" applyAlignment="1" applyProtection="1">
      <alignment horizontal="left" vertical="center"/>
    </xf>
    <xf numFmtId="0" fontId="27" fillId="0" borderId="0" xfId="0" applyNumberFormat="1" applyFont="1" applyBorder="1" applyAlignment="1" applyProtection="1">
      <alignment horizontal="left" vertical="center"/>
    </xf>
    <xf numFmtId="0" fontId="184" fillId="0" borderId="0" xfId="2" applyFont="1" applyBorder="1" applyProtection="1"/>
    <xf numFmtId="4" fontId="184" fillId="0" borderId="0" xfId="2" applyNumberFormat="1" applyFont="1" applyBorder="1" applyProtection="1"/>
    <xf numFmtId="49" fontId="17" fillId="0" borderId="22" xfId="0" applyNumberFormat="1" applyFont="1" applyBorder="1" applyAlignment="1" applyProtection="1">
      <alignment horizontal="left" vertical="center"/>
    </xf>
    <xf numFmtId="0" fontId="17" fillId="0" borderId="22" xfId="0" applyFont="1" applyBorder="1" applyAlignment="1" applyProtection="1">
      <alignment horizontal="center"/>
    </xf>
    <xf numFmtId="4" fontId="17" fillId="0" borderId="22" xfId="0" applyNumberFormat="1" applyFont="1" applyBorder="1" applyAlignment="1" applyProtection="1">
      <alignment horizontal="right"/>
    </xf>
    <xf numFmtId="4" fontId="17" fillId="0" borderId="0" xfId="0" applyNumberFormat="1" applyFont="1" applyBorder="1" applyAlignment="1" applyProtection="1">
      <alignment horizontal="left" vertical="center"/>
    </xf>
    <xf numFmtId="4" fontId="95" fillId="0" borderId="0" xfId="2" applyNumberFormat="1" applyFont="1" applyBorder="1" applyAlignment="1" applyProtection="1">
      <alignment horizontal="right"/>
    </xf>
    <xf numFmtId="0" fontId="17" fillId="0" borderId="9" xfId="0" applyFont="1" applyBorder="1" applyAlignment="1" applyProtection="1">
      <alignment horizontal="center"/>
    </xf>
    <xf numFmtId="4" fontId="17" fillId="0" borderId="9" xfId="0" applyNumberFormat="1" applyFont="1" applyBorder="1" applyAlignment="1" applyProtection="1">
      <alignment horizontal="right"/>
    </xf>
    <xf numFmtId="0" fontId="34" fillId="0" borderId="0" xfId="0" applyFont="1" applyBorder="1" applyAlignment="1" applyProtection="1">
      <alignment vertical="center"/>
    </xf>
    <xf numFmtId="0" fontId="34" fillId="0" borderId="0" xfId="0" applyFont="1" applyAlignment="1" applyProtection="1">
      <alignment vertical="center"/>
    </xf>
    <xf numFmtId="0" fontId="32" fillId="0" borderId="0" xfId="0" applyFont="1" applyBorder="1" applyAlignment="1" applyProtection="1">
      <alignment vertical="center"/>
    </xf>
    <xf numFmtId="0" fontId="32" fillId="0" borderId="0" xfId="0" applyFont="1" applyAlignment="1" applyProtection="1">
      <alignment vertical="center"/>
    </xf>
    <xf numFmtId="49" fontId="30" fillId="0" borderId="0" xfId="0" applyNumberFormat="1" applyFont="1" applyBorder="1" applyAlignment="1" applyProtection="1">
      <alignment vertical="center"/>
    </xf>
    <xf numFmtId="0" fontId="30" fillId="0" borderId="0" xfId="0" applyFont="1" applyBorder="1" applyAlignment="1" applyProtection="1">
      <alignment vertical="center"/>
    </xf>
    <xf numFmtId="4" fontId="94" fillId="0" borderId="20" xfId="0" applyNumberFormat="1" applyFont="1" applyBorder="1"/>
    <xf numFmtId="4" fontId="27" fillId="0" borderId="0" xfId="0" applyNumberFormat="1" applyFont="1" applyBorder="1" applyProtection="1"/>
    <xf numFmtId="0" fontId="183" fillId="0" borderId="0" xfId="0" applyFont="1" applyBorder="1" applyAlignment="1">
      <alignment horizontal="center" vertical="center"/>
    </xf>
    <xf numFmtId="4" fontId="183" fillId="0" borderId="0" xfId="0" applyNumberFormat="1" applyFont="1" applyBorder="1" applyAlignment="1">
      <alignment vertical="center"/>
    </xf>
    <xf numFmtId="49" fontId="25" fillId="0" borderId="2" xfId="0" applyNumberFormat="1" applyFont="1" applyBorder="1" applyAlignment="1">
      <alignment horizontal="left" vertical="top"/>
    </xf>
    <xf numFmtId="4" fontId="94" fillId="0" borderId="0" xfId="0" applyNumberFormat="1" applyFont="1" applyBorder="1" applyProtection="1"/>
    <xf numFmtId="4" fontId="74" fillId="0" borderId="0" xfId="0" applyNumberFormat="1" applyFont="1" applyBorder="1" applyProtection="1"/>
    <xf numFmtId="4" fontId="94" fillId="0" borderId="0" xfId="2" applyNumberFormat="1" applyFont="1" applyBorder="1" applyAlignment="1" applyProtection="1">
      <alignment horizontal="right"/>
    </xf>
    <xf numFmtId="0" fontId="94" fillId="0" borderId="2" xfId="0" applyFont="1" applyBorder="1" applyAlignment="1" applyProtection="1">
      <alignment horizontal="center"/>
    </xf>
    <xf numFmtId="0" fontId="72" fillId="0" borderId="20" xfId="2" applyFont="1" applyBorder="1" applyProtection="1"/>
    <xf numFmtId="4" fontId="94" fillId="0" borderId="20" xfId="0" applyNumberFormat="1" applyFont="1" applyBorder="1" applyProtection="1"/>
    <xf numFmtId="0" fontId="94" fillId="0" borderId="0" xfId="0" applyFont="1" applyBorder="1" applyAlignment="1" applyProtection="1">
      <alignment horizontal="center"/>
    </xf>
    <xf numFmtId="0" fontId="74" fillId="0" borderId="0" xfId="0" applyFont="1" applyBorder="1" applyAlignment="1" applyProtection="1">
      <alignment horizontal="center"/>
    </xf>
    <xf numFmtId="0" fontId="25" fillId="0" borderId="21" xfId="0" applyFont="1" applyBorder="1" applyAlignment="1">
      <alignment horizontal="center"/>
    </xf>
    <xf numFmtId="0" fontId="40" fillId="0" borderId="21" xfId="0" applyFont="1" applyBorder="1" applyAlignment="1">
      <alignment horizontal="center"/>
    </xf>
    <xf numFmtId="0" fontId="25" fillId="0" borderId="2" xfId="0" quotePrefix="1" applyFont="1" applyBorder="1" applyAlignment="1">
      <alignment horizontal="justify" vertical="top" readingOrder="1"/>
    </xf>
    <xf numFmtId="0" fontId="40" fillId="0" borderId="2" xfId="0" applyFont="1" applyBorder="1" applyAlignment="1">
      <alignment horizontal="justify" vertical="top" readingOrder="1"/>
    </xf>
    <xf numFmtId="0" fontId="25" fillId="0" borderId="2" xfId="0" applyFont="1" applyBorder="1" applyAlignment="1">
      <alignment horizontal="justify" vertical="top" readingOrder="1"/>
    </xf>
    <xf numFmtId="0" fontId="74" fillId="0" borderId="2" xfId="0" applyFont="1" applyBorder="1" applyAlignment="1" applyProtection="1">
      <alignment horizontal="justify" vertical="top" readingOrder="1"/>
    </xf>
    <xf numFmtId="0" fontId="25" fillId="0" borderId="0" xfId="0" applyFont="1" applyBorder="1" applyAlignment="1">
      <alignment horizontal="center"/>
    </xf>
    <xf numFmtId="4" fontId="82" fillId="0" borderId="2" xfId="0" applyNumberFormat="1" applyFont="1" applyBorder="1" applyProtection="1"/>
    <xf numFmtId="4" fontId="25" fillId="0" borderId="2" xfId="0" applyNumberFormat="1" applyFont="1" applyBorder="1" applyProtection="1">
      <protection locked="0"/>
    </xf>
    <xf numFmtId="49" fontId="27" fillId="0" borderId="0" xfId="0" applyNumberFormat="1" applyFont="1" applyBorder="1" applyAlignment="1" applyProtection="1">
      <alignment horizontal="left" vertical="center"/>
    </xf>
    <xf numFmtId="49" fontId="27" fillId="0" borderId="0" xfId="0" applyNumberFormat="1" applyFont="1" applyAlignment="1" applyProtection="1">
      <alignment horizontal="left" vertical="center"/>
    </xf>
    <xf numFmtId="49" fontId="27" fillId="0" borderId="0" xfId="0" applyNumberFormat="1" applyFont="1" applyAlignment="1" applyProtection="1">
      <alignment horizontal="left" vertical="top"/>
    </xf>
    <xf numFmtId="0" fontId="27" fillId="0" borderId="0" xfId="0" applyFont="1" applyBorder="1" applyAlignment="1" applyProtection="1">
      <alignment horizontal="justify" vertical="top" readingOrder="1"/>
    </xf>
    <xf numFmtId="0" fontId="68" fillId="0" borderId="21" xfId="0" applyNumberFormat="1" applyFont="1" applyBorder="1" applyAlignment="1" applyProtection="1">
      <alignment horizontal="left" vertical="top" wrapText="1" readingOrder="1"/>
    </xf>
    <xf numFmtId="0" fontId="27" fillId="0" borderId="0" xfId="0" applyFont="1" applyAlignment="1" applyProtection="1">
      <alignment horizontal="right"/>
    </xf>
    <xf numFmtId="0" fontId="27" fillId="0" borderId="0" xfId="0" applyNumberFormat="1" applyFont="1" applyBorder="1" applyAlignment="1" applyProtection="1">
      <alignment horizontal="left" vertical="center" wrapText="1"/>
    </xf>
    <xf numFmtId="49" fontId="25" fillId="0" borderId="2" xfId="0" applyNumberFormat="1" applyFont="1" applyBorder="1" applyAlignment="1">
      <alignment horizontal="left" vertical="top"/>
    </xf>
    <xf numFmtId="0" fontId="17" fillId="0" borderId="2" xfId="0" applyFont="1" applyBorder="1" applyAlignment="1" applyProtection="1">
      <alignment horizontal="center"/>
    </xf>
    <xf numFmtId="4" fontId="17" fillId="0" borderId="0" xfId="0" applyNumberFormat="1" applyFont="1" applyBorder="1" applyAlignment="1" applyProtection="1">
      <alignment horizontal="right"/>
    </xf>
    <xf numFmtId="0" fontId="25" fillId="0" borderId="0" xfId="0" applyFont="1" applyBorder="1" applyAlignment="1">
      <alignment horizontal="justify" vertical="top" wrapText="1" readingOrder="1"/>
    </xf>
    <xf numFmtId="164" fontId="39" fillId="0" borderId="0" xfId="0" applyNumberFormat="1" applyFont="1" applyBorder="1"/>
    <xf numFmtId="164" fontId="39" fillId="0" borderId="0" xfId="0" applyNumberFormat="1" applyFont="1"/>
    <xf numFmtId="49" fontId="88" fillId="0" borderId="6" xfId="0" applyNumberFormat="1" applyFont="1" applyBorder="1" applyAlignment="1" applyProtection="1">
      <alignment horizontal="center" vertical="center" wrapText="1"/>
    </xf>
    <xf numFmtId="2" fontId="88" fillId="0" borderId="6" xfId="0" applyNumberFormat="1" applyFont="1" applyBorder="1" applyAlignment="1" applyProtection="1">
      <alignment horizontal="center" vertical="center"/>
    </xf>
    <xf numFmtId="0" fontId="187" fillId="0" borderId="0" xfId="1442" applyFont="1" applyFill="1" applyAlignment="1">
      <alignment vertical="top"/>
    </xf>
    <xf numFmtId="0" fontId="187" fillId="0" borderId="0" xfId="1442" applyFont="1" applyFill="1" applyAlignment="1">
      <alignment horizontal="left" vertical="top"/>
    </xf>
    <xf numFmtId="0" fontId="188" fillId="0" borderId="0" xfId="1442" applyFont="1" applyFill="1" applyAlignment="1">
      <alignment vertical="top"/>
    </xf>
    <xf numFmtId="0" fontId="187" fillId="0" borderId="0" xfId="1442" applyFont="1" applyFill="1" applyAlignment="1">
      <alignment horizontal="justify" vertical="top"/>
    </xf>
    <xf numFmtId="0" fontId="188" fillId="0" borderId="56" xfId="1442" applyFont="1" applyFill="1" applyBorder="1" applyAlignment="1">
      <alignment horizontal="justify" vertical="top" wrapText="1"/>
    </xf>
    <xf numFmtId="0" fontId="188" fillId="0" borderId="57" xfId="1442" applyFont="1" applyFill="1" applyBorder="1" applyAlignment="1">
      <alignment horizontal="justify" vertical="top" wrapText="1"/>
    </xf>
    <xf numFmtId="0" fontId="188" fillId="0" borderId="57" xfId="1442" applyFont="1" applyFill="1" applyBorder="1" applyAlignment="1">
      <alignment horizontal="left" vertical="top" wrapText="1"/>
    </xf>
    <xf numFmtId="0" fontId="188" fillId="0" borderId="58" xfId="1442" applyFont="1" applyFill="1" applyBorder="1" applyAlignment="1">
      <alignment horizontal="justify" vertical="top" wrapText="1"/>
    </xf>
    <xf numFmtId="0" fontId="188" fillId="0" borderId="59" xfId="1442" applyFont="1" applyFill="1" applyBorder="1" applyAlignment="1">
      <alignment horizontal="left" vertical="top" wrapText="1"/>
    </xf>
    <xf numFmtId="0" fontId="187" fillId="0" borderId="60" xfId="1442" applyFont="1" applyFill="1" applyBorder="1" applyAlignment="1">
      <alignment horizontal="justify" vertical="top" wrapText="1"/>
    </xf>
    <xf numFmtId="0" fontId="187" fillId="0" borderId="61" xfId="1442" applyFont="1" applyFill="1" applyBorder="1" applyAlignment="1">
      <alignment horizontal="justify" vertical="top" wrapText="1"/>
    </xf>
    <xf numFmtId="0" fontId="187" fillId="0" borderId="61" xfId="1442" applyFont="1" applyFill="1" applyBorder="1" applyAlignment="1">
      <alignment horizontal="left" vertical="top" wrapText="1"/>
    </xf>
    <xf numFmtId="0" fontId="187" fillId="0" borderId="62" xfId="1442" applyFont="1" applyFill="1" applyBorder="1" applyAlignment="1">
      <alignment horizontal="left" vertical="top" wrapText="1"/>
    </xf>
    <xf numFmtId="0" fontId="187" fillId="0" borderId="63" xfId="1442" applyFont="1" applyFill="1" applyBorder="1" applyAlignment="1">
      <alignment vertical="top"/>
    </xf>
    <xf numFmtId="0" fontId="187" fillId="0" borderId="64" xfId="1442" applyFont="1" applyFill="1" applyBorder="1" applyAlignment="1">
      <alignment horizontal="justify" vertical="top" wrapText="1"/>
    </xf>
    <xf numFmtId="0" fontId="187" fillId="0" borderId="65" xfId="1442" applyFont="1" applyFill="1" applyBorder="1" applyAlignment="1">
      <alignment horizontal="justify" vertical="top" wrapText="1"/>
    </xf>
    <xf numFmtId="0" fontId="187" fillId="0" borderId="65" xfId="1442" applyFont="1" applyFill="1" applyBorder="1" applyAlignment="1">
      <alignment horizontal="left" vertical="top" wrapText="1"/>
    </xf>
    <xf numFmtId="0" fontId="187" fillId="0" borderId="66" xfId="1442" applyFont="1" applyFill="1" applyBorder="1" applyAlignment="1">
      <alignment horizontal="left" vertical="top"/>
    </xf>
    <xf numFmtId="0" fontId="187" fillId="0" borderId="67" xfId="1442" applyFont="1" applyFill="1" applyBorder="1" applyAlignment="1">
      <alignment horizontal="justify" vertical="top" wrapText="1"/>
    </xf>
    <xf numFmtId="0" fontId="187" fillId="0" borderId="68" xfId="1442" applyFont="1" applyFill="1" applyBorder="1" applyAlignment="1">
      <alignment horizontal="justify" vertical="top" wrapText="1"/>
    </xf>
    <xf numFmtId="0" fontId="187" fillId="0" borderId="68" xfId="1442" applyFont="1" applyFill="1" applyBorder="1" applyAlignment="1">
      <alignment horizontal="left" vertical="top" wrapText="1"/>
    </xf>
    <xf numFmtId="0" fontId="187" fillId="0" borderId="69" xfId="1442" applyFont="1" applyFill="1" applyBorder="1" applyAlignment="1">
      <alignment horizontal="left" vertical="top"/>
    </xf>
    <xf numFmtId="0" fontId="188" fillId="0" borderId="70" xfId="1442" applyFont="1" applyFill="1" applyBorder="1" applyAlignment="1">
      <alignment horizontal="justify" vertical="top" wrapText="1"/>
    </xf>
    <xf numFmtId="0" fontId="188" fillId="0" borderId="71" xfId="1442" applyFont="1" applyFill="1" applyBorder="1" applyAlignment="1">
      <alignment horizontal="justify" vertical="top" wrapText="1"/>
    </xf>
    <xf numFmtId="0" fontId="188" fillId="0" borderId="71" xfId="1442" applyFont="1" applyFill="1" applyBorder="1" applyAlignment="1">
      <alignment horizontal="left" vertical="top" wrapText="1"/>
    </xf>
    <xf numFmtId="0" fontId="188" fillId="0" borderId="72" xfId="1442" applyFont="1" applyFill="1" applyBorder="1" applyAlignment="1">
      <alignment horizontal="justify" vertical="top" wrapText="1"/>
    </xf>
    <xf numFmtId="0" fontId="188" fillId="0" borderId="73" xfId="1442" applyFont="1" applyFill="1" applyBorder="1" applyAlignment="1">
      <alignment horizontal="left" vertical="top" wrapText="1"/>
    </xf>
    <xf numFmtId="0" fontId="187" fillId="0" borderId="74" xfId="1442" applyFont="1" applyFill="1" applyBorder="1" applyAlignment="1">
      <alignment horizontal="justify" vertical="top" wrapText="1"/>
    </xf>
    <xf numFmtId="0" fontId="187" fillId="0" borderId="75" xfId="1442" applyFont="1" applyFill="1" applyBorder="1" applyAlignment="1">
      <alignment horizontal="justify" vertical="top" wrapText="1"/>
    </xf>
    <xf numFmtId="0" fontId="187" fillId="0" borderId="75" xfId="1442" applyFont="1" applyFill="1" applyBorder="1" applyAlignment="1">
      <alignment horizontal="left" vertical="top" wrapText="1"/>
    </xf>
    <xf numFmtId="0" fontId="187" fillId="0" borderId="76" xfId="1442" applyFont="1" applyFill="1" applyBorder="1" applyAlignment="1">
      <alignment horizontal="left" vertical="top"/>
    </xf>
    <xf numFmtId="0" fontId="187" fillId="0" borderId="66" xfId="1442" applyFont="1" applyFill="1" applyBorder="1" applyAlignment="1">
      <alignment horizontal="left" vertical="top" wrapText="1"/>
    </xf>
    <xf numFmtId="0" fontId="187" fillId="0" borderId="69" xfId="1442" applyFont="1" applyFill="1" applyBorder="1" applyAlignment="1">
      <alignment horizontal="left" vertical="top" wrapText="1"/>
    </xf>
    <xf numFmtId="0" fontId="187" fillId="0" borderId="0" xfId="1442" applyFont="1" applyFill="1" applyBorder="1" applyAlignment="1">
      <alignment horizontal="justify" vertical="top" wrapText="1"/>
    </xf>
    <xf numFmtId="0" fontId="187" fillId="0" borderId="0" xfId="1442" applyFont="1" applyFill="1" applyBorder="1" applyAlignment="1">
      <alignment horizontal="left" vertical="top" wrapText="1"/>
    </xf>
    <xf numFmtId="0" fontId="188" fillId="0" borderId="63" xfId="1442" applyFont="1" applyFill="1" applyBorder="1" applyAlignment="1">
      <alignment vertical="top"/>
    </xf>
    <xf numFmtId="0" fontId="188" fillId="0" borderId="61" xfId="1442" applyFont="1" applyFill="1" applyBorder="1" applyAlignment="1">
      <alignment horizontal="justify" vertical="top" wrapText="1"/>
    </xf>
    <xf numFmtId="0" fontId="188" fillId="0" borderId="62" xfId="1442" applyFont="1" applyFill="1" applyBorder="1" applyAlignment="1">
      <alignment horizontal="justify" vertical="top" wrapText="1"/>
    </xf>
    <xf numFmtId="0" fontId="187" fillId="0" borderId="77" xfId="1442" applyFont="1" applyFill="1" applyBorder="1" applyAlignment="1">
      <alignment horizontal="justify" vertical="top" wrapText="1"/>
    </xf>
    <xf numFmtId="0" fontId="187" fillId="0" borderId="65" xfId="1442" applyFont="1" applyFill="1" applyBorder="1" applyAlignment="1">
      <alignment vertical="top"/>
    </xf>
    <xf numFmtId="0" fontId="187" fillId="0" borderId="78" xfId="1442" applyFont="1" applyFill="1" applyBorder="1" applyAlignment="1">
      <alignment horizontal="justify" vertical="top" wrapText="1"/>
    </xf>
    <xf numFmtId="0" fontId="187" fillId="0" borderId="79" xfId="1442" applyFont="1" applyFill="1" applyBorder="1" applyAlignment="1">
      <alignment horizontal="justify" vertical="top" wrapText="1"/>
    </xf>
    <xf numFmtId="0" fontId="187" fillId="0" borderId="79" xfId="1442" applyFont="1" applyFill="1" applyBorder="1" applyAlignment="1">
      <alignment horizontal="left" vertical="top" wrapText="1"/>
    </xf>
    <xf numFmtId="0" fontId="187" fillId="0" borderId="79" xfId="1442" applyFont="1" applyFill="1" applyBorder="1" applyAlignment="1">
      <alignment vertical="top"/>
    </xf>
    <xf numFmtId="0" fontId="187" fillId="0" borderId="80" xfId="1442" applyFont="1" applyFill="1" applyBorder="1" applyAlignment="1">
      <alignment horizontal="left" vertical="top" wrapText="1"/>
    </xf>
    <xf numFmtId="0" fontId="187" fillId="0" borderId="81" xfId="1442" applyFont="1" applyFill="1" applyBorder="1" applyAlignment="1">
      <alignment horizontal="justify" vertical="top" wrapText="1"/>
    </xf>
    <xf numFmtId="0" fontId="187" fillId="0" borderId="68" xfId="1442" applyFont="1" applyFill="1" applyBorder="1" applyAlignment="1">
      <alignment vertical="top"/>
    </xf>
    <xf numFmtId="0" fontId="187" fillId="0" borderId="0" xfId="1442" applyFont="1" applyFill="1" applyBorder="1" applyAlignment="1">
      <alignment vertical="top"/>
    </xf>
    <xf numFmtId="0" fontId="187" fillId="0" borderId="64" xfId="1442" applyFont="1" applyFill="1" applyBorder="1" applyAlignment="1" applyProtection="1">
      <alignment horizontal="left" vertical="top"/>
    </xf>
    <xf numFmtId="0" fontId="187" fillId="0" borderId="65" xfId="1442" applyFont="1" applyFill="1" applyBorder="1" applyAlignment="1">
      <alignment vertical="top" wrapText="1"/>
    </xf>
    <xf numFmtId="0" fontId="188" fillId="0" borderId="82" xfId="1442" applyFont="1" applyFill="1" applyBorder="1" applyAlignment="1">
      <alignment horizontal="left" vertical="top" wrapText="1"/>
    </xf>
    <xf numFmtId="0" fontId="188" fillId="0" borderId="83" xfId="1442" applyFont="1" applyFill="1" applyBorder="1" applyAlignment="1">
      <alignment horizontal="left" vertical="top" wrapText="1"/>
    </xf>
    <xf numFmtId="0" fontId="187" fillId="0" borderId="62" xfId="1442" applyFont="1" applyFill="1" applyBorder="1" applyAlignment="1">
      <alignment horizontal="left" vertical="top"/>
    </xf>
    <xf numFmtId="0" fontId="187" fillId="0" borderId="84" xfId="1442" applyFont="1" applyFill="1" applyBorder="1" applyAlignment="1">
      <alignment horizontal="justify" vertical="top" wrapText="1"/>
    </xf>
    <xf numFmtId="0" fontId="187" fillId="0" borderId="85" xfId="1442" applyFont="1" applyFill="1" applyBorder="1" applyAlignment="1">
      <alignment horizontal="justify" vertical="top" wrapText="1"/>
    </xf>
    <xf numFmtId="0" fontId="187" fillId="0" borderId="85" xfId="1442" applyFont="1" applyFill="1" applyBorder="1" applyAlignment="1">
      <alignment horizontal="left" vertical="top" wrapText="1"/>
    </xf>
    <xf numFmtId="0" fontId="187" fillId="0" borderId="86" xfId="1442" applyFont="1" applyFill="1" applyBorder="1" applyAlignment="1">
      <alignment horizontal="left" vertical="top"/>
    </xf>
    <xf numFmtId="0" fontId="187" fillId="0" borderId="50" xfId="1442" applyFont="1" applyFill="1" applyBorder="1" applyAlignment="1">
      <alignment vertical="top"/>
    </xf>
    <xf numFmtId="49" fontId="2" fillId="0" borderId="2" xfId="0" applyNumberFormat="1" applyFont="1" applyBorder="1" applyAlignment="1">
      <alignment horizontal="left" vertical="top"/>
    </xf>
    <xf numFmtId="49" fontId="27" fillId="0" borderId="2" xfId="0" applyNumberFormat="1" applyFont="1" applyBorder="1" applyAlignment="1">
      <alignment horizontal="left" vertical="top"/>
    </xf>
    <xf numFmtId="0" fontId="188" fillId="0" borderId="87" xfId="1442" applyFont="1" applyFill="1" applyBorder="1" applyAlignment="1">
      <alignment horizontal="justify" vertical="top" wrapText="1"/>
    </xf>
    <xf numFmtId="0" fontId="188" fillId="0" borderId="88" xfId="1442" applyFont="1" applyFill="1" applyBorder="1" applyAlignment="1">
      <alignment horizontal="justify" vertical="top" wrapText="1"/>
    </xf>
    <xf numFmtId="0" fontId="188" fillId="0" borderId="88" xfId="1442" applyFont="1" applyFill="1" applyBorder="1" applyAlignment="1">
      <alignment horizontal="left" vertical="top" wrapText="1"/>
    </xf>
    <xf numFmtId="0" fontId="188" fillId="0" borderId="89" xfId="1442" applyFont="1" applyFill="1" applyBorder="1" applyAlignment="1">
      <alignment horizontal="justify" vertical="top" wrapText="1"/>
    </xf>
    <xf numFmtId="0" fontId="188" fillId="0" borderId="90" xfId="1442" applyFont="1" applyFill="1" applyBorder="1" applyAlignment="1">
      <alignment horizontal="left" vertical="top" wrapText="1"/>
    </xf>
    <xf numFmtId="0" fontId="187" fillId="0" borderId="91" xfId="1442" applyFont="1" applyFill="1" applyBorder="1" applyAlignment="1">
      <alignment horizontal="justify" vertical="top" wrapText="1"/>
    </xf>
    <xf numFmtId="0" fontId="187" fillId="0" borderId="93" xfId="1442" applyFont="1" applyFill="1" applyBorder="1" applyAlignment="1">
      <alignment horizontal="justify" vertical="top" wrapText="1"/>
    </xf>
    <xf numFmtId="0" fontId="187" fillId="0" borderId="94" xfId="1442" applyFont="1" applyFill="1" applyBorder="1" applyAlignment="1">
      <alignment horizontal="justify" vertical="top" wrapText="1"/>
    </xf>
    <xf numFmtId="0" fontId="187" fillId="0" borderId="95" xfId="1442" applyFont="1" applyFill="1" applyBorder="1" applyAlignment="1">
      <alignment horizontal="justify" vertical="top" wrapText="1"/>
    </xf>
    <xf numFmtId="0" fontId="187" fillId="0" borderId="95" xfId="1442" applyFont="1" applyFill="1" applyBorder="1" applyAlignment="1">
      <alignment horizontal="left" vertical="top" wrapText="1"/>
    </xf>
    <xf numFmtId="0" fontId="187" fillId="0" borderId="96" xfId="1442" applyFont="1" applyFill="1" applyBorder="1" applyAlignment="1">
      <alignment horizontal="left" vertical="top"/>
    </xf>
    <xf numFmtId="0" fontId="23" fillId="0" borderId="1" xfId="0" applyFont="1" applyBorder="1" applyAlignment="1">
      <alignment horizontal="justify" vertical="center" readingOrder="1"/>
    </xf>
    <xf numFmtId="0" fontId="23" fillId="0" borderId="0" xfId="0" applyFont="1" applyAlignment="1">
      <alignment horizontal="justify" vertical="center" readingOrder="1"/>
    </xf>
    <xf numFmtId="0" fontId="88" fillId="0" borderId="6" xfId="0" applyFont="1" applyBorder="1" applyAlignment="1">
      <alignment horizontal="center" vertical="center" readingOrder="1"/>
    </xf>
    <xf numFmtId="0" fontId="133" fillId="0" borderId="5" xfId="0" applyFont="1" applyBorder="1" applyAlignment="1">
      <alignment horizontal="justify" vertical="center" readingOrder="1"/>
    </xf>
    <xf numFmtId="0" fontId="17" fillId="0" borderId="10" xfId="0" applyFont="1" applyBorder="1" applyAlignment="1">
      <alignment horizontal="justify" vertical="center" readingOrder="1"/>
    </xf>
    <xf numFmtId="0" fontId="28" fillId="0" borderId="0" xfId="0" applyNumberFormat="1" applyFont="1" applyBorder="1" applyAlignment="1" applyProtection="1">
      <alignment vertical="center" wrapText="1"/>
    </xf>
    <xf numFmtId="0" fontId="34" fillId="0" borderId="0" xfId="0" applyFont="1" applyBorder="1" applyAlignment="1">
      <alignment horizontal="justify" vertical="center" readingOrder="1"/>
    </xf>
    <xf numFmtId="0" fontId="27" fillId="0" borderId="0" xfId="0" applyFont="1" applyBorder="1" applyAlignment="1">
      <alignment horizontal="justify" vertical="center" wrapText="1" readingOrder="1"/>
    </xf>
    <xf numFmtId="0" fontId="27" fillId="0" borderId="0" xfId="0" applyFont="1" applyBorder="1" applyAlignment="1">
      <alignment horizontal="justify" vertical="center" readingOrder="1"/>
    </xf>
    <xf numFmtId="164" fontId="27" fillId="0" borderId="0" xfId="0" applyNumberFormat="1" applyFont="1" applyBorder="1" applyAlignment="1">
      <alignment horizontal="justify" vertical="center" wrapText="1" readingOrder="1"/>
    </xf>
    <xf numFmtId="164" fontId="68" fillId="0" borderId="0" xfId="0" applyNumberFormat="1" applyFont="1" applyBorder="1" applyAlignment="1">
      <alignment horizontal="justify" vertical="center" readingOrder="1"/>
    </xf>
    <xf numFmtId="164" fontId="27" fillId="0" borderId="0" xfId="0" applyNumberFormat="1" applyFont="1" applyBorder="1" applyAlignment="1">
      <alignment horizontal="justify" vertical="center" readingOrder="1"/>
    </xf>
    <xf numFmtId="0" fontId="68" fillId="0" borderId="0" xfId="0" applyFont="1" applyBorder="1" applyAlignment="1">
      <alignment horizontal="justify" vertical="center" readingOrder="1"/>
    </xf>
    <xf numFmtId="0" fontId="34" fillId="0" borderId="50" xfId="0" applyFont="1" applyBorder="1" applyAlignment="1">
      <alignment horizontal="justify" vertical="center" readingOrder="1"/>
    </xf>
    <xf numFmtId="0" fontId="75" fillId="0" borderId="0" xfId="0" applyFont="1" applyBorder="1" applyAlignment="1">
      <alignment horizontal="justify" vertical="center" readingOrder="1"/>
    </xf>
    <xf numFmtId="0" fontId="34" fillId="0" borderId="10" xfId="0" applyFont="1" applyBorder="1" applyAlignment="1">
      <alignment horizontal="justify" vertical="center" readingOrder="1"/>
    </xf>
    <xf numFmtId="0" fontId="28" fillId="0" borderId="0" xfId="0" applyFont="1" applyBorder="1" applyAlignment="1">
      <alignment horizontal="justify" vertical="center" readingOrder="1"/>
    </xf>
    <xf numFmtId="0" fontId="27" fillId="0" borderId="0" xfId="0" quotePrefix="1" applyFont="1" applyBorder="1" applyAlignment="1">
      <alignment horizontal="justify" vertical="center" readingOrder="1"/>
    </xf>
    <xf numFmtId="0" fontId="34" fillId="0" borderId="23" xfId="0" applyFont="1" applyBorder="1" applyAlignment="1">
      <alignment horizontal="justify" vertical="center" readingOrder="1"/>
    </xf>
    <xf numFmtId="0" fontId="27" fillId="0" borderId="0" xfId="0" applyNumberFormat="1" applyFont="1" applyBorder="1" applyAlignment="1">
      <alignment horizontal="justify" vertical="center" wrapText="1" readingOrder="1"/>
    </xf>
    <xf numFmtId="0" fontId="34" fillId="0" borderId="22" xfId="0" applyFont="1" applyBorder="1" applyAlignment="1">
      <alignment horizontal="justify" vertical="center" readingOrder="1"/>
    </xf>
    <xf numFmtId="0" fontId="3" fillId="0" borderId="0" xfId="0" applyFont="1" applyBorder="1" applyAlignment="1">
      <alignment horizontal="justify" vertical="center" readingOrder="1"/>
    </xf>
    <xf numFmtId="0" fontId="34" fillId="0" borderId="25" xfId="0" applyFont="1" applyBorder="1" applyAlignment="1">
      <alignment horizontal="justify" vertical="center" readingOrder="1"/>
    </xf>
    <xf numFmtId="4" fontId="32" fillId="0" borderId="2" xfId="0" applyNumberFormat="1" applyFont="1" applyBorder="1" applyAlignment="1">
      <alignment vertical="center" wrapText="1"/>
    </xf>
    <xf numFmtId="4" fontId="32" fillId="0" borderId="20" xfId="0" applyNumberFormat="1" applyFont="1" applyBorder="1" applyAlignment="1">
      <alignment vertical="center"/>
    </xf>
    <xf numFmtId="0" fontId="17" fillId="0" borderId="26" xfId="0" applyFont="1" applyBorder="1" applyAlignment="1">
      <alignment horizontal="justify" vertical="center" readingOrder="1"/>
    </xf>
    <xf numFmtId="0" fontId="79" fillId="0" borderId="0" xfId="0" applyFont="1" applyBorder="1" applyAlignment="1">
      <alignment horizontal="justify" vertical="center" readingOrder="1"/>
    </xf>
    <xf numFmtId="0" fontId="78" fillId="0" borderId="0" xfId="0" applyFont="1" applyBorder="1" applyAlignment="1">
      <alignment horizontal="justify" vertical="center" readingOrder="1"/>
    </xf>
    <xf numFmtId="0" fontId="78" fillId="0" borderId="0" xfId="0" applyFont="1" applyAlignment="1">
      <alignment horizontal="justify" vertical="center" readingOrder="1"/>
    </xf>
    <xf numFmtId="0" fontId="22" fillId="0" borderId="1" xfId="0" applyFont="1" applyBorder="1" applyAlignment="1">
      <alignment horizontal="justify" vertical="center" readingOrder="1"/>
    </xf>
    <xf numFmtId="0" fontId="22" fillId="0" borderId="0" xfId="0" applyFont="1" applyAlignment="1">
      <alignment horizontal="justify" vertical="center" readingOrder="1"/>
    </xf>
    <xf numFmtId="0" fontId="23" fillId="0" borderId="5" xfId="0" applyFont="1" applyBorder="1" applyAlignment="1">
      <alignment horizontal="justify" vertical="center" readingOrder="1"/>
    </xf>
    <xf numFmtId="0" fontId="19" fillId="0" borderId="10" xfId="0" applyFont="1" applyBorder="1" applyAlignment="1">
      <alignment horizontal="justify" vertical="center" readingOrder="1"/>
    </xf>
    <xf numFmtId="0" fontId="68" fillId="0" borderId="0" xfId="0" applyFont="1" applyBorder="1" applyAlignment="1" applyProtection="1">
      <alignment horizontal="left" vertical="center" wrapText="1"/>
    </xf>
    <xf numFmtId="0" fontId="27" fillId="0" borderId="0" xfId="0" applyFont="1" applyBorder="1" applyAlignment="1" applyProtection="1">
      <alignment horizontal="left" vertical="center" wrapText="1"/>
    </xf>
    <xf numFmtId="0" fontId="94" fillId="0" borderId="0" xfId="0" applyFont="1" applyBorder="1" applyAlignment="1">
      <alignment horizontal="justify" vertical="center" readingOrder="1"/>
    </xf>
    <xf numFmtId="0" fontId="68" fillId="0" borderId="8" xfId="0" applyNumberFormat="1" applyFont="1" applyBorder="1" applyAlignment="1" applyProtection="1">
      <alignment horizontal="left" vertical="center" wrapText="1"/>
    </xf>
    <xf numFmtId="0" fontId="19" fillId="0" borderId="22" xfId="0" applyFont="1" applyBorder="1" applyAlignment="1">
      <alignment horizontal="justify" vertical="center" readingOrder="1"/>
    </xf>
    <xf numFmtId="0" fontId="42" fillId="0" borderId="0" xfId="0" applyFont="1" applyBorder="1" applyAlignment="1">
      <alignment horizontal="justify" vertical="center" readingOrder="1"/>
    </xf>
    <xf numFmtId="0" fontId="43" fillId="0" borderId="0" xfId="0" applyFont="1" applyBorder="1" applyAlignment="1">
      <alignment horizontal="justify" vertical="center" readingOrder="1"/>
    </xf>
    <xf numFmtId="0" fontId="40" fillId="0" borderId="0" xfId="0" applyFont="1" applyBorder="1" applyAlignment="1">
      <alignment horizontal="justify" vertical="center" readingOrder="1"/>
    </xf>
    <xf numFmtId="0" fontId="74" fillId="0" borderId="0" xfId="0" applyFont="1" applyBorder="1" applyAlignment="1">
      <alignment horizontal="justify" vertical="center" readingOrder="1"/>
    </xf>
    <xf numFmtId="0" fontId="25" fillId="0" borderId="0" xfId="0" applyFont="1" applyBorder="1" applyAlignment="1">
      <alignment horizontal="justify" vertical="center" readingOrder="1"/>
    </xf>
    <xf numFmtId="0" fontId="92" fillId="0" borderId="23" xfId="0" applyFont="1" applyBorder="1" applyAlignment="1">
      <alignment horizontal="justify" vertical="center" readingOrder="1"/>
    </xf>
    <xf numFmtId="0" fontId="41" fillId="0" borderId="0" xfId="0" applyFont="1" applyBorder="1" applyAlignment="1">
      <alignment horizontal="justify" vertical="center" readingOrder="1"/>
    </xf>
    <xf numFmtId="4" fontId="78" fillId="0" borderId="2" xfId="0" applyNumberFormat="1" applyFont="1" applyBorder="1" applyAlignment="1">
      <alignment vertical="center"/>
    </xf>
    <xf numFmtId="0" fontId="27" fillId="0" borderId="20" xfId="0" applyNumberFormat="1" applyFont="1" applyBorder="1" applyAlignment="1" applyProtection="1">
      <alignment horizontal="left" vertical="center" wrapText="1"/>
    </xf>
    <xf numFmtId="0" fontId="68" fillId="0" borderId="20" xfId="0" applyFont="1" applyBorder="1" applyAlignment="1">
      <alignment horizontal="justify" vertical="center" readingOrder="1"/>
    </xf>
    <xf numFmtId="0" fontId="27" fillId="0" borderId="2" xfId="0" applyFont="1" applyBorder="1" applyAlignment="1">
      <alignment horizontal="justify" vertical="center" wrapText="1" readingOrder="1"/>
    </xf>
    <xf numFmtId="0" fontId="25" fillId="0" borderId="2" xfId="0" applyFont="1" applyBorder="1" applyAlignment="1">
      <alignment horizontal="center" vertical="center"/>
    </xf>
    <xf numFmtId="0" fontId="27" fillId="0" borderId="2" xfId="0" applyFont="1" applyBorder="1" applyAlignment="1">
      <alignment horizontal="left" vertical="center" wrapText="1"/>
    </xf>
    <xf numFmtId="0" fontId="68" fillId="0" borderId="2" xfId="0" applyFont="1" applyBorder="1" applyAlignment="1">
      <alignment horizontal="center" vertical="center"/>
    </xf>
    <xf numFmtId="2" fontId="25" fillId="0" borderId="2" xfId="0" applyNumberFormat="1" applyFont="1" applyBorder="1" applyAlignment="1">
      <alignment horizontal="left" vertical="center"/>
    </xf>
    <xf numFmtId="0" fontId="92" fillId="0" borderId="10" xfId="0" applyFont="1" applyBorder="1" applyAlignment="1">
      <alignment horizontal="justify" vertical="center" readingOrder="1"/>
    </xf>
    <xf numFmtId="0" fontId="68" fillId="0" borderId="2" xfId="0" applyFont="1" applyBorder="1" applyAlignment="1" applyProtection="1">
      <alignment horizontal="justify" vertical="center" readingOrder="1"/>
    </xf>
    <xf numFmtId="0" fontId="27" fillId="0" borderId="2" xfId="0" applyFont="1" applyBorder="1" applyAlignment="1" applyProtection="1">
      <alignment horizontal="justify" vertical="center" readingOrder="1"/>
    </xf>
    <xf numFmtId="0" fontId="27" fillId="0" borderId="20" xfId="0" applyFont="1" applyBorder="1" applyAlignment="1" applyProtection="1">
      <alignment horizontal="justify" vertical="center" readingOrder="1"/>
    </xf>
    <xf numFmtId="0" fontId="40" fillId="0" borderId="20" xfId="0" applyFont="1" applyBorder="1" applyAlignment="1">
      <alignment horizontal="justify" vertical="center" readingOrder="1"/>
    </xf>
    <xf numFmtId="0" fontId="25" fillId="0" borderId="20" xfId="0" applyFont="1" applyBorder="1" applyAlignment="1">
      <alignment horizontal="justify" vertical="center" readingOrder="1"/>
    </xf>
    <xf numFmtId="0" fontId="92" fillId="0" borderId="53" xfId="0" applyFont="1" applyBorder="1" applyAlignment="1">
      <alignment horizontal="justify" vertical="center" readingOrder="1"/>
    </xf>
    <xf numFmtId="0" fontId="92" fillId="0" borderId="5" xfId="0" applyFont="1" applyBorder="1" applyAlignment="1">
      <alignment horizontal="justify" vertical="center" readingOrder="1"/>
    </xf>
    <xf numFmtId="0" fontId="92" fillId="0" borderId="0" xfId="0" applyFont="1" applyBorder="1" applyAlignment="1">
      <alignment horizontal="justify" vertical="center" readingOrder="1"/>
    </xf>
    <xf numFmtId="0" fontId="77" fillId="0" borderId="0" xfId="0" applyFont="1" applyBorder="1" applyAlignment="1">
      <alignment vertical="center"/>
    </xf>
    <xf numFmtId="0" fontId="77" fillId="0" borderId="0" xfId="0" applyFont="1" applyBorder="1" applyAlignment="1">
      <alignment horizontal="justify" vertical="center" readingOrder="1"/>
    </xf>
    <xf numFmtId="0" fontId="25" fillId="0" borderId="0" xfId="0" applyFont="1" applyBorder="1" applyAlignment="1">
      <alignment vertical="center" wrapText="1"/>
    </xf>
    <xf numFmtId="0" fontId="180" fillId="0" borderId="0" xfId="0" applyFont="1" applyBorder="1" applyAlignment="1">
      <alignment horizontal="justify" vertical="center" readingOrder="1"/>
    </xf>
    <xf numFmtId="0" fontId="68" fillId="0" borderId="2" xfId="0" applyNumberFormat="1" applyFont="1" applyBorder="1" applyAlignment="1" applyProtection="1">
      <alignment horizontal="left" vertical="center" wrapText="1"/>
    </xf>
    <xf numFmtId="0" fontId="27" fillId="0" borderId="2" xfId="0" applyNumberFormat="1" applyFont="1" applyBorder="1" applyAlignment="1" applyProtection="1">
      <alignment horizontal="left" vertical="center" wrapText="1"/>
    </xf>
    <xf numFmtId="0" fontId="16" fillId="0" borderId="0" xfId="0" applyFont="1" applyBorder="1" applyAlignment="1">
      <alignment horizontal="justify" vertical="center" readingOrder="1"/>
    </xf>
    <xf numFmtId="0" fontId="92" fillId="0" borderId="9" xfId="0" applyFont="1" applyBorder="1" applyAlignment="1">
      <alignment horizontal="justify" vertical="center" readingOrder="1"/>
    </xf>
    <xf numFmtId="0" fontId="176" fillId="0" borderId="2" xfId="0" applyFont="1" applyBorder="1" applyAlignment="1">
      <alignment horizontal="justify" vertical="center" readingOrder="1"/>
    </xf>
    <xf numFmtId="4" fontId="16" fillId="0" borderId="2" xfId="0" applyNumberFormat="1" applyFont="1" applyBorder="1" applyAlignment="1">
      <alignment vertical="center"/>
    </xf>
    <xf numFmtId="0" fontId="16" fillId="0" borderId="8" xfId="0" applyFont="1" applyBorder="1" applyAlignment="1">
      <alignment horizontal="justify" vertical="center" readingOrder="1"/>
    </xf>
    <xf numFmtId="0" fontId="26" fillId="0" borderId="22" xfId="0" applyFont="1" applyBorder="1" applyAlignment="1">
      <alignment horizontal="justify" vertical="center" readingOrder="1"/>
    </xf>
    <xf numFmtId="0" fontId="66" fillId="0" borderId="0" xfId="0" applyFont="1" applyBorder="1" applyAlignment="1">
      <alignment horizontal="justify" vertical="center" readingOrder="1"/>
    </xf>
    <xf numFmtId="0" fontId="39" fillId="0" borderId="0" xfId="0" applyFont="1" applyBorder="1" applyAlignment="1">
      <alignment horizontal="justify" vertical="center" readingOrder="1"/>
    </xf>
    <xf numFmtId="0" fontId="40" fillId="0" borderId="0" xfId="0" quotePrefix="1" applyFont="1" applyBorder="1" applyAlignment="1">
      <alignment horizontal="justify" vertical="center" readingOrder="1"/>
    </xf>
    <xf numFmtId="0" fontId="39" fillId="0" borderId="0" xfId="0" applyFont="1" applyAlignment="1">
      <alignment horizontal="justify" vertical="center" readingOrder="1"/>
    </xf>
    <xf numFmtId="0" fontId="190" fillId="0" borderId="0" xfId="0" applyFont="1" applyAlignment="1">
      <alignment wrapText="1"/>
    </xf>
    <xf numFmtId="0" fontId="0" fillId="0" borderId="0" xfId="0" applyAlignment="1">
      <alignment wrapText="1"/>
    </xf>
    <xf numFmtId="0" fontId="23" fillId="0" borderId="1" xfId="0" applyFont="1" applyBorder="1" applyProtection="1">
      <protection locked="0"/>
    </xf>
    <xf numFmtId="0" fontId="23" fillId="0" borderId="0" xfId="0" applyFont="1" applyProtection="1">
      <protection locked="0"/>
    </xf>
    <xf numFmtId="4" fontId="88" fillId="0" borderId="6" xfId="0" applyNumberFormat="1" applyFont="1" applyBorder="1" applyAlignment="1" applyProtection="1">
      <alignment horizontal="center" vertical="top"/>
      <protection locked="0"/>
    </xf>
    <xf numFmtId="4" fontId="27" fillId="0" borderId="2" xfId="0" applyNumberFormat="1" applyFont="1" applyBorder="1" applyAlignment="1" applyProtection="1">
      <alignment horizontal="right"/>
      <protection locked="0"/>
    </xf>
    <xf numFmtId="4" fontId="78" fillId="0" borderId="0" xfId="0" applyNumberFormat="1" applyFont="1" applyProtection="1">
      <protection locked="0"/>
    </xf>
    <xf numFmtId="49" fontId="23" fillId="0" borderId="1" xfId="0" applyNumberFormat="1" applyFont="1" applyBorder="1" applyAlignment="1" applyProtection="1">
      <alignment horizontal="left" vertical="top"/>
    </xf>
    <xf numFmtId="0" fontId="23" fillId="0" borderId="1" xfId="0" applyFont="1" applyBorder="1" applyAlignment="1" applyProtection="1">
      <alignment horizontal="justify" vertical="top" readingOrder="1"/>
    </xf>
    <xf numFmtId="0" fontId="23" fillId="0" borderId="1" xfId="0" applyFont="1" applyBorder="1" applyProtection="1"/>
    <xf numFmtId="0" fontId="23" fillId="0" borderId="1" xfId="0" applyFont="1" applyBorder="1" applyAlignment="1" applyProtection="1">
      <alignment horizontal="right"/>
    </xf>
    <xf numFmtId="0" fontId="23" fillId="0" borderId="0" xfId="0" applyFont="1" applyBorder="1" applyAlignment="1" applyProtection="1">
      <alignment horizontal="right"/>
    </xf>
    <xf numFmtId="0" fontId="23" fillId="0" borderId="0" xfId="0" applyFont="1" applyProtection="1"/>
    <xf numFmtId="49" fontId="23" fillId="0" borderId="0" xfId="0" applyNumberFormat="1" applyFont="1" applyAlignment="1" applyProtection="1">
      <alignment horizontal="left" vertical="top"/>
    </xf>
    <xf numFmtId="0" fontId="23" fillId="0" borderId="0" xfId="0" applyFont="1" applyAlignment="1" applyProtection="1">
      <alignment horizontal="justify" vertical="top" readingOrder="1"/>
    </xf>
    <xf numFmtId="0" fontId="23" fillId="0" borderId="0" xfId="0" applyFont="1" applyAlignment="1" applyProtection="1">
      <alignment horizontal="right"/>
    </xf>
    <xf numFmtId="0" fontId="23" fillId="0" borderId="0" xfId="0" applyFont="1" applyBorder="1" applyProtection="1"/>
    <xf numFmtId="0" fontId="23" fillId="0" borderId="0" xfId="0" applyFont="1" applyAlignment="1" applyProtection="1">
      <alignment horizontal="center"/>
    </xf>
    <xf numFmtId="49" fontId="88" fillId="0" borderId="6" xfId="0" applyNumberFormat="1" applyFont="1" applyBorder="1" applyAlignment="1" applyProtection="1">
      <alignment horizontal="justify" vertical="top"/>
    </xf>
    <xf numFmtId="0" fontId="88" fillId="0" borderId="6" xfId="0" applyFont="1" applyBorder="1" applyAlignment="1" applyProtection="1">
      <alignment horizontal="center" vertical="top" readingOrder="1"/>
    </xf>
    <xf numFmtId="0" fontId="88" fillId="0" borderId="6" xfId="0" applyFont="1" applyBorder="1" applyAlignment="1" applyProtection="1">
      <alignment horizontal="center" vertical="top"/>
    </xf>
    <xf numFmtId="4" fontId="88" fillId="0" borderId="6" xfId="0" applyNumberFormat="1" applyFont="1" applyBorder="1" applyAlignment="1" applyProtection="1">
      <alignment horizontal="center" vertical="top"/>
    </xf>
    <xf numFmtId="0" fontId="88" fillId="0" borderId="0" xfId="0" applyFont="1" applyBorder="1" applyAlignment="1" applyProtection="1">
      <alignment horizontal="center"/>
    </xf>
    <xf numFmtId="0" fontId="88" fillId="0" borderId="0" xfId="0" applyFont="1" applyProtection="1"/>
    <xf numFmtId="49" fontId="23" fillId="0" borderId="46" xfId="0" applyNumberFormat="1" applyFont="1" applyBorder="1" applyAlignment="1" applyProtection="1">
      <alignment horizontal="left" vertical="top"/>
    </xf>
    <xf numFmtId="0" fontId="23" fillId="0" borderId="5" xfId="0" applyFont="1" applyBorder="1" applyAlignment="1" applyProtection="1">
      <alignment horizontal="justify" vertical="top" readingOrder="1"/>
    </xf>
    <xf numFmtId="0" fontId="23" fillId="0" borderId="5" xfId="0" applyFont="1" applyBorder="1" applyAlignment="1" applyProtection="1">
      <alignment horizontal="center"/>
    </xf>
    <xf numFmtId="0" fontId="23" fillId="0" borderId="5" xfId="0" applyFont="1" applyBorder="1" applyProtection="1"/>
    <xf numFmtId="49" fontId="17" fillId="0" borderId="9" xfId="0" applyNumberFormat="1" applyFont="1" applyBorder="1" applyAlignment="1" applyProtection="1">
      <alignment horizontal="left" vertical="top"/>
    </xf>
    <xf numFmtId="0" fontId="17" fillId="0" borderId="10" xfId="0" applyFont="1" applyBorder="1" applyAlignment="1" applyProtection="1">
      <alignment horizontal="justify" vertical="top" readingOrder="1"/>
    </xf>
    <xf numFmtId="4" fontId="30" fillId="0" borderId="10" xfId="0" applyNumberFormat="1" applyFont="1" applyBorder="1" applyProtection="1"/>
    <xf numFmtId="0" fontId="30" fillId="0" borderId="0" xfId="0" applyFont="1" applyBorder="1" applyProtection="1"/>
    <xf numFmtId="0" fontId="30" fillId="0" borderId="0" xfId="0" applyFont="1" applyProtection="1"/>
    <xf numFmtId="49" fontId="17" fillId="0" borderId="2" xfId="0" applyNumberFormat="1" applyFont="1" applyBorder="1" applyAlignment="1" applyProtection="1">
      <alignment horizontal="left" vertical="top"/>
    </xf>
    <xf numFmtId="0" fontId="17" fillId="0" borderId="0" xfId="0" applyFont="1" applyBorder="1" applyAlignment="1" applyProtection="1">
      <alignment horizontal="justify" vertical="top" readingOrder="1"/>
    </xf>
    <xf numFmtId="4" fontId="30" fillId="0" borderId="0" xfId="0" applyNumberFormat="1" applyFont="1" applyBorder="1" applyProtection="1"/>
    <xf numFmtId="49" fontId="34" fillId="0" borderId="2" xfId="0" applyNumberFormat="1" applyFont="1" applyBorder="1" applyAlignment="1" applyProtection="1">
      <alignment horizontal="left" vertical="top"/>
    </xf>
    <xf numFmtId="0" fontId="34" fillId="0" borderId="0" xfId="0" applyFont="1" applyBorder="1" applyAlignment="1" applyProtection="1">
      <alignment horizontal="justify" vertical="top" readingOrder="1"/>
    </xf>
    <xf numFmtId="4" fontId="32" fillId="0" borderId="0" xfId="0" applyNumberFormat="1" applyFont="1" applyBorder="1" applyProtection="1"/>
    <xf numFmtId="0" fontId="32" fillId="0" borderId="0" xfId="0" applyFont="1" applyBorder="1" applyProtection="1"/>
    <xf numFmtId="0" fontId="32" fillId="0" borderId="0" xfId="0" applyFont="1" applyProtection="1"/>
    <xf numFmtId="49" fontId="79" fillId="0" borderId="20" xfId="0" applyNumberFormat="1" applyFont="1" applyBorder="1" applyAlignment="1" applyProtection="1">
      <alignment horizontal="left" vertical="top"/>
    </xf>
    <xf numFmtId="0" fontId="79" fillId="0" borderId="2" xfId="0" applyFont="1" applyBorder="1" applyAlignment="1" applyProtection="1">
      <alignment horizontal="justify" vertical="top" readingOrder="1"/>
    </xf>
    <xf numFmtId="0" fontId="69" fillId="0" borderId="0" xfId="0" applyFont="1" applyBorder="1" applyAlignment="1" applyProtection="1">
      <alignment horizontal="center"/>
    </xf>
    <xf numFmtId="4" fontId="69" fillId="0" borderId="2" xfId="0" applyNumberFormat="1" applyFont="1" applyBorder="1" applyProtection="1"/>
    <xf numFmtId="4" fontId="27" fillId="0" borderId="20" xfId="0" applyNumberFormat="1" applyFont="1" applyBorder="1" applyProtection="1"/>
    <xf numFmtId="0" fontId="27" fillId="0" borderId="0" xfId="0" applyFont="1" applyProtection="1"/>
    <xf numFmtId="49" fontId="34" fillId="0" borderId="46" xfId="0" applyNumberFormat="1" applyFont="1" applyBorder="1" applyAlignment="1" applyProtection="1">
      <alignment horizontal="left" vertical="top"/>
    </xf>
    <xf numFmtId="0" fontId="34" fillId="0" borderId="6" xfId="0" applyFont="1" applyBorder="1" applyAlignment="1" applyProtection="1">
      <alignment horizontal="justify" vertical="top" readingOrder="1"/>
    </xf>
    <xf numFmtId="0" fontId="34" fillId="0" borderId="5" xfId="0" applyFont="1" applyBorder="1" applyAlignment="1" applyProtection="1">
      <alignment horizontal="center" vertical="center"/>
    </xf>
    <xf numFmtId="4" fontId="34" fillId="0" borderId="6" xfId="0" applyNumberFormat="1" applyFont="1" applyBorder="1" applyAlignment="1" applyProtection="1">
      <alignment vertical="center"/>
    </xf>
    <xf numFmtId="4" fontId="32" fillId="0" borderId="0" xfId="0" applyNumberFormat="1" applyFont="1" applyProtection="1"/>
    <xf numFmtId="49" fontId="78" fillId="0" borderId="0" xfId="0" applyNumberFormat="1" applyFont="1" applyAlignment="1" applyProtection="1">
      <alignment horizontal="left" vertical="top"/>
    </xf>
    <xf numFmtId="0" fontId="78" fillId="0" borderId="0" xfId="0" applyFont="1" applyAlignment="1" applyProtection="1">
      <alignment horizontal="justify" vertical="top" readingOrder="1"/>
    </xf>
    <xf numFmtId="0" fontId="78" fillId="0" borderId="0" xfId="0" applyFont="1" applyAlignment="1" applyProtection="1">
      <alignment horizontal="center"/>
    </xf>
    <xf numFmtId="4" fontId="78" fillId="0" borderId="0" xfId="0" applyNumberFormat="1" applyFont="1" applyProtection="1"/>
    <xf numFmtId="0" fontId="78" fillId="0" borderId="0" xfId="0" applyFont="1" applyBorder="1" applyProtection="1"/>
    <xf numFmtId="0" fontId="78" fillId="0" borderId="0" xfId="0" applyFont="1" applyProtection="1"/>
    <xf numFmtId="4" fontId="23" fillId="0" borderId="1" xfId="0" applyNumberFormat="1" applyFont="1" applyBorder="1" applyAlignment="1" applyProtection="1">
      <alignment horizontal="right" vertical="center"/>
      <protection locked="0"/>
    </xf>
    <xf numFmtId="0" fontId="22" fillId="0" borderId="1" xfId="0" applyFont="1" applyBorder="1" applyAlignment="1" applyProtection="1">
      <alignment horizontal="right"/>
      <protection locked="0"/>
    </xf>
    <xf numFmtId="4" fontId="23" fillId="0" borderId="0" xfId="0" applyNumberFormat="1" applyFont="1" applyAlignment="1" applyProtection="1">
      <alignment horizontal="right" vertical="center"/>
      <protection locked="0"/>
    </xf>
    <xf numFmtId="0" fontId="22" fillId="0" borderId="0" xfId="0" applyFont="1" applyBorder="1" applyAlignment="1" applyProtection="1">
      <alignment horizontal="right"/>
      <protection locked="0"/>
    </xf>
    <xf numFmtId="4" fontId="23" fillId="0" borderId="0" xfId="0" applyNumberFormat="1" applyFont="1" applyBorder="1" applyAlignment="1" applyProtection="1">
      <alignment horizontal="right" vertical="center"/>
      <protection locked="0"/>
    </xf>
    <xf numFmtId="4" fontId="88" fillId="0" borderId="6" xfId="0" applyNumberFormat="1" applyFont="1" applyBorder="1" applyAlignment="1" applyProtection="1">
      <alignment horizontal="center" vertical="center"/>
      <protection locked="0"/>
    </xf>
    <xf numFmtId="4" fontId="23" fillId="0" borderId="9" xfId="0" applyNumberFormat="1" applyFont="1" applyBorder="1" applyAlignment="1" applyProtection="1">
      <alignment horizontal="right" vertical="center"/>
      <protection locked="0"/>
    </xf>
    <xf numFmtId="4" fontId="23" fillId="0" borderId="24" xfId="0" applyNumberFormat="1" applyFont="1" applyBorder="1" applyAlignment="1" applyProtection="1">
      <alignment horizontal="right" vertical="center"/>
      <protection locked="0"/>
    </xf>
    <xf numFmtId="4" fontId="30" fillId="0" borderId="2" xfId="0" applyNumberFormat="1" applyFont="1" applyFill="1" applyBorder="1" applyAlignment="1" applyProtection="1">
      <alignment horizontal="right"/>
      <protection locked="0"/>
    </xf>
    <xf numFmtId="4" fontId="30" fillId="0" borderId="21" xfId="0" applyNumberFormat="1" applyFont="1" applyFill="1" applyBorder="1" applyAlignment="1" applyProtection="1">
      <alignment horizontal="right"/>
      <protection locked="0"/>
    </xf>
    <xf numFmtId="4" fontId="68" fillId="0" borderId="2" xfId="0" applyNumberFormat="1" applyFont="1" applyBorder="1" applyAlignment="1" applyProtection="1">
      <alignment horizontal="right"/>
      <protection locked="0"/>
    </xf>
    <xf numFmtId="4" fontId="68" fillId="0" borderId="21" xfId="0" applyNumberFormat="1" applyFont="1" applyBorder="1" applyAlignment="1" applyProtection="1">
      <alignment horizontal="right"/>
      <protection locked="0"/>
    </xf>
    <xf numFmtId="4" fontId="30" fillId="0" borderId="2" xfId="0" applyNumberFormat="1" applyFont="1" applyBorder="1" applyAlignment="1" applyProtection="1">
      <alignment horizontal="right"/>
      <protection locked="0"/>
    </xf>
    <xf numFmtId="4" fontId="30" fillId="0" borderId="21" xfId="0" applyNumberFormat="1" applyFont="1" applyBorder="1" applyAlignment="1" applyProtection="1">
      <alignment horizontal="right"/>
      <protection locked="0"/>
    </xf>
    <xf numFmtId="4" fontId="25" fillId="0" borderId="21" xfId="0" applyNumberFormat="1" applyFont="1" applyBorder="1" applyProtection="1">
      <protection locked="0"/>
    </xf>
    <xf numFmtId="4" fontId="40" fillId="0" borderId="2" xfId="0" applyNumberFormat="1" applyFont="1" applyBorder="1" applyProtection="1">
      <protection locked="0"/>
    </xf>
    <xf numFmtId="4" fontId="40" fillId="0" borderId="21" xfId="0" applyNumberFormat="1" applyFont="1" applyBorder="1" applyProtection="1">
      <protection locked="0"/>
    </xf>
    <xf numFmtId="0" fontId="25" fillId="0" borderId="2" xfId="0" applyFont="1" applyBorder="1" applyProtection="1">
      <protection locked="0"/>
    </xf>
    <xf numFmtId="4" fontId="25" fillId="0" borderId="0" xfId="0" applyNumberFormat="1" applyFont="1" applyBorder="1" applyProtection="1">
      <protection locked="0"/>
    </xf>
    <xf numFmtId="4" fontId="74" fillId="0" borderId="0" xfId="0" applyNumberFormat="1" applyFont="1" applyBorder="1" applyProtection="1">
      <protection locked="0"/>
    </xf>
    <xf numFmtId="4" fontId="74" fillId="0" borderId="2" xfId="0" applyNumberFormat="1" applyFont="1" applyBorder="1" applyProtection="1">
      <protection locked="0"/>
    </xf>
    <xf numFmtId="4" fontId="17" fillId="0" borderId="3" xfId="0" applyNumberFormat="1" applyFont="1" applyBorder="1" applyAlignment="1" applyProtection="1">
      <alignment horizontal="right"/>
      <protection locked="0"/>
    </xf>
    <xf numFmtId="4" fontId="79" fillId="0" borderId="0" xfId="0" applyNumberFormat="1" applyFont="1" applyBorder="1" applyAlignment="1" applyProtection="1">
      <alignment horizontal="right"/>
      <protection locked="0"/>
    </xf>
    <xf numFmtId="4" fontId="79" fillId="0" borderId="21" xfId="0" applyNumberFormat="1" applyFont="1" applyBorder="1" applyAlignment="1" applyProtection="1">
      <alignment horizontal="right"/>
      <protection locked="0"/>
    </xf>
    <xf numFmtId="4" fontId="30" fillId="0" borderId="9" xfId="0" applyNumberFormat="1" applyFont="1" applyBorder="1" applyAlignment="1" applyProtection="1">
      <alignment horizontal="right"/>
      <protection locked="0"/>
    </xf>
    <xf numFmtId="4" fontId="32" fillId="0" borderId="2" xfId="0" applyNumberFormat="1" applyFont="1" applyBorder="1" applyAlignment="1" applyProtection="1">
      <alignment horizontal="right"/>
      <protection locked="0"/>
    </xf>
    <xf numFmtId="0" fontId="40" fillId="0" borderId="2" xfId="0" applyFont="1" applyBorder="1" applyProtection="1">
      <protection locked="0"/>
    </xf>
    <xf numFmtId="4" fontId="43" fillId="0" borderId="2" xfId="0" applyNumberFormat="1" applyFont="1" applyBorder="1" applyProtection="1">
      <protection locked="0"/>
    </xf>
    <xf numFmtId="4" fontId="17" fillId="0" borderId="22" xfId="0" applyNumberFormat="1" applyFont="1" applyBorder="1" applyAlignment="1" applyProtection="1">
      <alignment horizontal="right"/>
      <protection locked="0"/>
    </xf>
    <xf numFmtId="4" fontId="17" fillId="0" borderId="2" xfId="0" applyNumberFormat="1" applyFont="1" applyBorder="1" applyAlignment="1" applyProtection="1">
      <alignment horizontal="right"/>
      <protection locked="0"/>
    </xf>
    <xf numFmtId="4" fontId="17" fillId="0" borderId="21" xfId="0" applyNumberFormat="1" applyFont="1" applyBorder="1" applyAlignment="1" applyProtection="1">
      <alignment horizontal="right"/>
      <protection locked="0"/>
    </xf>
    <xf numFmtId="4" fontId="30" fillId="0" borderId="24" xfId="0" applyNumberFormat="1" applyFont="1" applyBorder="1" applyAlignment="1" applyProtection="1">
      <alignment horizontal="right"/>
      <protection locked="0"/>
    </xf>
    <xf numFmtId="4" fontId="79" fillId="0" borderId="2" xfId="0" applyNumberFormat="1" applyFont="1" applyBorder="1" applyAlignment="1" applyProtection="1">
      <alignment horizontal="right"/>
      <protection locked="0"/>
    </xf>
    <xf numFmtId="4" fontId="68" fillId="0" borderId="0" xfId="0" applyNumberFormat="1" applyFont="1" applyBorder="1" applyAlignment="1" applyProtection="1">
      <alignment horizontal="right"/>
      <protection locked="0"/>
    </xf>
    <xf numFmtId="4" fontId="17" fillId="0" borderId="9" xfId="0" applyNumberFormat="1" applyFont="1" applyBorder="1" applyAlignment="1" applyProtection="1">
      <alignment horizontal="right"/>
      <protection locked="0"/>
    </xf>
    <xf numFmtId="4" fontId="68" fillId="0" borderId="0" xfId="0" applyNumberFormat="1" applyFont="1" applyAlignment="1" applyProtection="1">
      <alignment horizontal="left" vertical="center"/>
      <protection locked="0"/>
    </xf>
    <xf numFmtId="4" fontId="68" fillId="0" borderId="0" xfId="0" applyNumberFormat="1" applyFont="1" applyAlignment="1" applyProtection="1">
      <alignment horizontal="right"/>
      <protection locked="0"/>
    </xf>
    <xf numFmtId="4" fontId="16" fillId="0" borderId="0" xfId="0" applyNumberFormat="1" applyFont="1" applyBorder="1" applyProtection="1">
      <protection locked="0"/>
    </xf>
    <xf numFmtId="180" fontId="187" fillId="0" borderId="0" xfId="1442" applyNumberFormat="1" applyFont="1" applyFill="1" applyAlignment="1" applyProtection="1">
      <alignment horizontal="right" vertical="top"/>
      <protection locked="0"/>
    </xf>
    <xf numFmtId="180" fontId="188" fillId="0" borderId="0" xfId="1442" applyNumberFormat="1" applyFont="1" applyFill="1" applyAlignment="1" applyProtection="1">
      <alignment horizontal="right" vertical="top"/>
      <protection locked="0"/>
    </xf>
    <xf numFmtId="180" fontId="188" fillId="0" borderId="100" xfId="1442" applyNumberFormat="1" applyFont="1" applyFill="1" applyBorder="1" applyAlignment="1" applyProtection="1">
      <alignment horizontal="right" vertical="top" wrapText="1"/>
      <protection locked="0"/>
    </xf>
    <xf numFmtId="180" fontId="188" fillId="0" borderId="59" xfId="1442" applyNumberFormat="1" applyFont="1" applyFill="1" applyBorder="1" applyAlignment="1" applyProtection="1">
      <alignment horizontal="right" vertical="top" wrapText="1"/>
      <protection locked="0"/>
    </xf>
    <xf numFmtId="0" fontId="187" fillId="0" borderId="98" xfId="1442" applyFont="1" applyFill="1" applyBorder="1" applyAlignment="1" applyProtection="1">
      <alignment horizontal="justify" vertical="top" wrapText="1"/>
      <protection locked="0"/>
    </xf>
    <xf numFmtId="0" fontId="187" fillId="0" borderId="99" xfId="1442" applyFont="1" applyFill="1" applyBorder="1" applyAlignment="1" applyProtection="1">
      <alignment horizontal="justify" vertical="top" wrapText="1"/>
      <protection locked="0"/>
    </xf>
    <xf numFmtId="0" fontId="187" fillId="0" borderId="65" xfId="1442" applyFont="1" applyFill="1" applyBorder="1" applyAlignment="1" applyProtection="1">
      <alignment horizontal="justify" vertical="top" wrapText="1"/>
      <protection locked="0"/>
    </xf>
    <xf numFmtId="0" fontId="187" fillId="0" borderId="92" xfId="1442" applyFont="1" applyFill="1" applyBorder="1" applyAlignment="1" applyProtection="1">
      <alignment horizontal="justify" vertical="top" wrapText="1"/>
      <protection locked="0"/>
    </xf>
    <xf numFmtId="0" fontId="187" fillId="0" borderId="95" xfId="1442" applyFont="1" applyFill="1" applyBorder="1" applyAlignment="1" applyProtection="1">
      <alignment horizontal="justify" vertical="top" wrapText="1"/>
      <protection locked="0"/>
    </xf>
    <xf numFmtId="0" fontId="187" fillId="0" borderId="97" xfId="1442" applyFont="1" applyFill="1" applyBorder="1" applyAlignment="1" applyProtection="1">
      <alignment horizontal="justify" vertical="top" wrapText="1"/>
      <protection locked="0"/>
    </xf>
    <xf numFmtId="180" fontId="188" fillId="0" borderId="0" xfId="656" applyNumberFormat="1" applyFont="1" applyFill="1" applyAlignment="1" applyProtection="1">
      <alignment horizontal="right" vertical="top"/>
      <protection locked="0"/>
    </xf>
    <xf numFmtId="180" fontId="188" fillId="0" borderId="101" xfId="1442" applyNumberFormat="1" applyFont="1" applyFill="1" applyBorder="1" applyAlignment="1" applyProtection="1">
      <alignment horizontal="right" vertical="top" wrapText="1"/>
      <protection locked="0"/>
    </xf>
    <xf numFmtId="180" fontId="188" fillId="0" borderId="73" xfId="1442" applyNumberFormat="1" applyFont="1" applyFill="1" applyBorder="1" applyAlignment="1" applyProtection="1">
      <alignment horizontal="right" vertical="top" wrapText="1"/>
      <protection locked="0"/>
    </xf>
    <xf numFmtId="180" fontId="187" fillId="0" borderId="102" xfId="1442" applyNumberFormat="1" applyFont="1" applyFill="1" applyBorder="1" applyAlignment="1" applyProtection="1">
      <alignment horizontal="right" vertical="top"/>
      <protection locked="0"/>
    </xf>
    <xf numFmtId="180" fontId="187" fillId="0" borderId="63" xfId="1442" applyNumberFormat="1" applyFont="1" applyFill="1" applyBorder="1" applyAlignment="1" applyProtection="1">
      <alignment horizontal="right" vertical="top"/>
      <protection locked="0"/>
    </xf>
    <xf numFmtId="180" fontId="187" fillId="0" borderId="103" xfId="1442" applyNumberFormat="1" applyFont="1" applyFill="1" applyBorder="1" applyAlignment="1" applyProtection="1">
      <alignment horizontal="right" vertical="top"/>
      <protection locked="0"/>
    </xf>
    <xf numFmtId="180" fontId="187" fillId="0" borderId="104" xfId="1442" applyNumberFormat="1" applyFont="1" applyFill="1" applyBorder="1" applyAlignment="1" applyProtection="1">
      <alignment horizontal="right" vertical="top"/>
      <protection locked="0"/>
    </xf>
    <xf numFmtId="180" fontId="187" fillId="0" borderId="0" xfId="656" applyNumberFormat="1" applyFont="1" applyFill="1" applyAlignment="1" applyProtection="1">
      <alignment horizontal="right" vertical="top"/>
      <protection locked="0"/>
    </xf>
    <xf numFmtId="180" fontId="187" fillId="0" borderId="102" xfId="1442" applyNumberFormat="1" applyFont="1" applyFill="1" applyBorder="1" applyAlignment="1" applyProtection="1">
      <alignment horizontal="right" vertical="top" wrapText="1"/>
      <protection locked="0"/>
    </xf>
    <xf numFmtId="180" fontId="187" fillId="0" borderId="103" xfId="1442" applyNumberFormat="1" applyFont="1" applyFill="1" applyBorder="1" applyAlignment="1" applyProtection="1">
      <alignment horizontal="right" vertical="top" wrapText="1"/>
      <protection locked="0"/>
    </xf>
    <xf numFmtId="180" fontId="187" fillId="0" borderId="101" xfId="1442" applyNumberFormat="1" applyFont="1" applyFill="1" applyBorder="1" applyAlignment="1" applyProtection="1">
      <alignment horizontal="right" vertical="top"/>
      <protection locked="0"/>
    </xf>
    <xf numFmtId="180" fontId="187" fillId="0" borderId="73" xfId="1442" applyNumberFormat="1" applyFont="1" applyFill="1" applyBorder="1" applyAlignment="1" applyProtection="1">
      <alignment horizontal="right" vertical="top"/>
      <protection locked="0"/>
    </xf>
    <xf numFmtId="180" fontId="187" fillId="0" borderId="102" xfId="656" applyNumberFormat="1" applyFont="1" applyFill="1" applyBorder="1" applyAlignment="1" applyProtection="1">
      <alignment horizontal="right" vertical="top"/>
      <protection locked="0"/>
    </xf>
    <xf numFmtId="180" fontId="187" fillId="0" borderId="63" xfId="656" applyNumberFormat="1" applyFont="1" applyFill="1" applyBorder="1" applyAlignment="1" applyProtection="1">
      <alignment horizontal="right" vertical="top"/>
      <protection locked="0"/>
    </xf>
    <xf numFmtId="180" fontId="187" fillId="0" borderId="100" xfId="656" applyNumberFormat="1" applyFont="1" applyFill="1" applyBorder="1" applyAlignment="1" applyProtection="1">
      <alignment horizontal="right" vertical="top"/>
      <protection locked="0"/>
    </xf>
    <xf numFmtId="180" fontId="187" fillId="0" borderId="59" xfId="656" applyNumberFormat="1" applyFont="1" applyFill="1" applyBorder="1" applyAlignment="1" applyProtection="1">
      <alignment horizontal="right" vertical="top"/>
      <protection locked="0"/>
    </xf>
    <xf numFmtId="180" fontId="187" fillId="0" borderId="50" xfId="1442" applyNumberFormat="1" applyFont="1" applyFill="1" applyBorder="1" applyAlignment="1" applyProtection="1">
      <alignment horizontal="right" vertical="top"/>
      <protection locked="0"/>
    </xf>
    <xf numFmtId="180" fontId="188" fillId="0" borderId="50" xfId="1442" applyNumberFormat="1" applyFont="1" applyFill="1" applyBorder="1" applyAlignment="1" applyProtection="1">
      <alignment horizontal="right" vertical="top"/>
      <protection locked="0"/>
    </xf>
    <xf numFmtId="4" fontId="23" fillId="0" borderId="0" xfId="0" applyNumberFormat="1" applyFont="1" applyProtection="1">
      <protection locked="0"/>
    </xf>
    <xf numFmtId="0" fontId="133" fillId="0" borderId="5" xfId="0" applyFont="1" applyBorder="1" applyProtection="1">
      <protection locked="0"/>
    </xf>
    <xf numFmtId="4" fontId="133" fillId="0" borderId="5" xfId="0" applyNumberFormat="1" applyFont="1" applyBorder="1" applyProtection="1">
      <protection locked="0"/>
    </xf>
    <xf numFmtId="4" fontId="69" fillId="0" borderId="9" xfId="0" applyNumberFormat="1" applyFont="1" applyBorder="1" applyProtection="1">
      <protection locked="0"/>
    </xf>
    <xf numFmtId="4" fontId="69" fillId="0" borderId="24" xfId="0" applyNumberFormat="1" applyFont="1" applyBorder="1" applyProtection="1">
      <protection locked="0"/>
    </xf>
    <xf numFmtId="4" fontId="78" fillId="0" borderId="2" xfId="0" applyNumberFormat="1" applyFont="1" applyBorder="1" applyProtection="1">
      <protection locked="0"/>
    </xf>
    <xf numFmtId="4" fontId="78" fillId="0" borderId="21" xfId="0" applyNumberFormat="1" applyFont="1" applyBorder="1" applyProtection="1">
      <protection locked="0"/>
    </xf>
    <xf numFmtId="4" fontId="34" fillId="0" borderId="30" xfId="0" applyNumberFormat="1" applyFont="1" applyBorder="1" applyAlignment="1" applyProtection="1">
      <alignment vertical="center"/>
      <protection locked="0"/>
    </xf>
    <xf numFmtId="4" fontId="75" fillId="0" borderId="0" xfId="0" applyNumberFormat="1" applyFont="1" applyBorder="1" applyAlignment="1" applyProtection="1">
      <alignment vertical="center"/>
      <protection locked="0"/>
    </xf>
    <xf numFmtId="4" fontId="27" fillId="0" borderId="10" xfId="0" applyNumberFormat="1" applyFont="1" applyBorder="1" applyProtection="1">
      <protection locked="0"/>
    </xf>
    <xf numFmtId="4" fontId="27" fillId="0" borderId="9" xfId="0" applyNumberFormat="1" applyFont="1" applyBorder="1" applyProtection="1">
      <protection locked="0"/>
    </xf>
    <xf numFmtId="4" fontId="34" fillId="0" borderId="0" xfId="0" applyNumberFormat="1" applyFont="1" applyBorder="1" applyAlignment="1" applyProtection="1">
      <alignment vertical="center"/>
      <protection locked="0"/>
    </xf>
    <xf numFmtId="4" fontId="34" fillId="0" borderId="2" xfId="0" applyNumberFormat="1" applyFont="1" applyBorder="1" applyAlignment="1" applyProtection="1">
      <alignment vertical="center"/>
      <protection locked="0"/>
    </xf>
    <xf numFmtId="4" fontId="27" fillId="0" borderId="20" xfId="0" applyNumberFormat="1" applyFont="1" applyBorder="1" applyProtection="1">
      <protection locked="0"/>
    </xf>
    <xf numFmtId="4" fontId="75" fillId="0" borderId="2" xfId="0" applyNumberFormat="1" applyFont="1" applyBorder="1" applyAlignment="1" applyProtection="1">
      <alignment vertical="center"/>
      <protection locked="0"/>
    </xf>
    <xf numFmtId="4" fontId="34" fillId="0" borderId="23" xfId="0" applyNumberFormat="1" applyFont="1" applyBorder="1" applyAlignment="1" applyProtection="1">
      <alignment vertical="center"/>
      <protection locked="0"/>
    </xf>
    <xf numFmtId="4" fontId="34" fillId="0" borderId="22" xfId="0" applyNumberFormat="1" applyFont="1" applyBorder="1" applyAlignment="1" applyProtection="1">
      <alignment vertical="center"/>
      <protection locked="0"/>
    </xf>
    <xf numFmtId="4" fontId="32" fillId="0" borderId="9" xfId="0" applyNumberFormat="1" applyFont="1" applyBorder="1" applyProtection="1">
      <protection locked="0"/>
    </xf>
    <xf numFmtId="4" fontId="32" fillId="0" borderId="10" xfId="0" applyNumberFormat="1" applyFont="1" applyBorder="1" applyProtection="1">
      <protection locked="0"/>
    </xf>
    <xf numFmtId="4" fontId="32" fillId="0" borderId="24" xfId="0" applyNumberFormat="1" applyFont="1" applyBorder="1" applyProtection="1">
      <protection locked="0"/>
    </xf>
    <xf numFmtId="4" fontId="27" fillId="0" borderId="0" xfId="0" applyNumberFormat="1" applyFont="1" applyBorder="1" applyAlignment="1" applyProtection="1">
      <alignment horizontal="right"/>
      <protection locked="0"/>
    </xf>
    <xf numFmtId="4" fontId="68" fillId="0" borderId="10" xfId="0" applyNumberFormat="1" applyFont="1" applyBorder="1" applyProtection="1">
      <protection locked="0"/>
    </xf>
    <xf numFmtId="4" fontId="68" fillId="0" borderId="9" xfId="0" applyNumberFormat="1" applyFont="1" applyBorder="1" applyProtection="1">
      <protection locked="0"/>
    </xf>
    <xf numFmtId="4" fontId="3" fillId="0" borderId="0" xfId="0" applyNumberFormat="1" applyFont="1" applyBorder="1" applyProtection="1">
      <protection locked="0"/>
    </xf>
    <xf numFmtId="4" fontId="3" fillId="0" borderId="2" xfId="0" applyNumberFormat="1" applyFont="1" applyBorder="1" applyProtection="1">
      <protection locked="0"/>
    </xf>
    <xf numFmtId="4" fontId="183" fillId="0" borderId="23" xfId="0" applyNumberFormat="1" applyFont="1" applyBorder="1" applyAlignment="1" applyProtection="1">
      <alignment vertical="center"/>
      <protection locked="0"/>
    </xf>
    <xf numFmtId="4" fontId="183" fillId="0" borderId="22" xfId="0" applyNumberFormat="1" applyFont="1" applyBorder="1" applyAlignment="1" applyProtection="1">
      <alignment vertical="center"/>
      <protection locked="0"/>
    </xf>
    <xf numFmtId="4" fontId="183" fillId="0" borderId="0" xfId="0" applyNumberFormat="1" applyFont="1" applyBorder="1" applyAlignment="1" applyProtection="1">
      <alignment vertical="center"/>
      <protection locked="0"/>
    </xf>
    <xf numFmtId="4" fontId="34" fillId="0" borderId="10" xfId="0" applyNumberFormat="1" applyFont="1" applyBorder="1" applyProtection="1">
      <protection locked="0"/>
    </xf>
    <xf numFmtId="4" fontId="34" fillId="0" borderId="9" xfId="0" applyNumberFormat="1" applyFont="1" applyBorder="1" applyProtection="1">
      <protection locked="0"/>
    </xf>
    <xf numFmtId="4" fontId="32" fillId="0" borderId="20" xfId="0" applyNumberFormat="1" applyFont="1" applyBorder="1" applyProtection="1">
      <protection locked="0"/>
    </xf>
    <xf numFmtId="4" fontId="32" fillId="0" borderId="0" xfId="0" applyNumberFormat="1" applyFont="1" applyBorder="1" applyProtection="1">
      <protection locked="0"/>
    </xf>
    <xf numFmtId="4" fontId="17" fillId="0" borderId="4" xfId="0" applyNumberFormat="1" applyFont="1" applyBorder="1" applyAlignment="1" applyProtection="1">
      <alignment vertical="center"/>
      <protection locked="0"/>
    </xf>
    <xf numFmtId="4" fontId="34" fillId="0" borderId="3" xfId="0" applyNumberFormat="1" applyFont="1" applyBorder="1" applyAlignment="1" applyProtection="1">
      <alignment vertical="center"/>
      <protection locked="0"/>
    </xf>
    <xf numFmtId="4" fontId="79" fillId="0" borderId="0" xfId="0" applyNumberFormat="1" applyFont="1" applyBorder="1" applyAlignment="1" applyProtection="1">
      <alignment vertical="center"/>
      <protection locked="0"/>
    </xf>
    <xf numFmtId="4" fontId="78" fillId="0" borderId="0" xfId="0" applyNumberFormat="1" applyFont="1" applyBorder="1" applyProtection="1">
      <protection locked="0"/>
    </xf>
    <xf numFmtId="0" fontId="27" fillId="0" borderId="0" xfId="0" applyNumberFormat="1" applyFont="1" applyBorder="1" applyAlignment="1" applyProtection="1">
      <alignment horizontal="justify" vertical="center" readingOrder="1"/>
      <protection locked="0"/>
    </xf>
    <xf numFmtId="0" fontId="27" fillId="0" borderId="1" xfId="0" applyFont="1" applyBorder="1" applyAlignment="1" applyProtection="1">
      <alignment horizontal="right"/>
      <protection locked="0"/>
    </xf>
    <xf numFmtId="0" fontId="22" fillId="0" borderId="0" xfId="0" applyFont="1" applyProtection="1">
      <protection locked="0"/>
    </xf>
    <xf numFmtId="0" fontId="27" fillId="0" borderId="0" xfId="0" applyFont="1" applyBorder="1" applyAlignment="1" applyProtection="1">
      <alignment horizontal="right"/>
      <protection locked="0"/>
    </xf>
    <xf numFmtId="4" fontId="27" fillId="0" borderId="0" xfId="0" applyNumberFormat="1" applyFont="1" applyProtection="1">
      <protection locked="0"/>
    </xf>
    <xf numFmtId="4" fontId="177" fillId="0" borderId="6" xfId="0" applyNumberFormat="1" applyFont="1" applyBorder="1" applyAlignment="1" applyProtection="1">
      <alignment horizontal="center" vertical="top"/>
      <protection locked="0"/>
    </xf>
    <xf numFmtId="4" fontId="28" fillId="0" borderId="6" xfId="0" applyNumberFormat="1" applyFont="1" applyBorder="1" applyAlignment="1" applyProtection="1">
      <alignment horizontal="center" vertical="top"/>
      <protection locked="0"/>
    </xf>
    <xf numFmtId="0" fontId="24" fillId="0" borderId="5" xfId="0" applyFont="1" applyBorder="1" applyProtection="1">
      <protection locked="0"/>
    </xf>
    <xf numFmtId="4" fontId="27" fillId="0" borderId="27" xfId="0" applyNumberFormat="1" applyFont="1" applyBorder="1" applyProtection="1">
      <protection locked="0"/>
    </xf>
    <xf numFmtId="4" fontId="27" fillId="0" borderId="9" xfId="0" applyNumberFormat="1" applyFont="1" applyBorder="1" applyAlignment="1" applyProtection="1">
      <alignment horizontal="right" vertical="center"/>
      <protection locked="0"/>
    </xf>
    <xf numFmtId="4" fontId="32" fillId="0" borderId="20" xfId="0" applyNumberFormat="1" applyFont="1" applyBorder="1" applyAlignment="1" applyProtection="1">
      <alignment horizontal="right" vertical="center"/>
      <protection locked="0"/>
    </xf>
    <xf numFmtId="4" fontId="27" fillId="0" borderId="2" xfId="0" applyNumberFormat="1" applyFont="1" applyBorder="1" applyAlignment="1" applyProtection="1">
      <alignment horizontal="right" vertical="center"/>
      <protection locked="0"/>
    </xf>
    <xf numFmtId="4" fontId="30" fillId="0" borderId="2" xfId="0" applyNumberFormat="1" applyFont="1" applyBorder="1" applyAlignment="1" applyProtection="1">
      <alignment horizontal="right" vertical="center"/>
      <protection locked="0"/>
    </xf>
    <xf numFmtId="4" fontId="94" fillId="0" borderId="2" xfId="0" applyNumberFormat="1" applyFont="1" applyBorder="1" applyProtection="1">
      <protection locked="0"/>
    </xf>
    <xf numFmtId="4" fontId="68" fillId="0" borderId="8" xfId="0" applyNumberFormat="1" applyFont="1" applyBorder="1" applyAlignment="1" applyProtection="1">
      <alignment horizontal="right"/>
      <protection locked="0"/>
    </xf>
    <xf numFmtId="4" fontId="28" fillId="0" borderId="22" xfId="0" applyNumberFormat="1" applyFont="1" applyBorder="1" applyAlignment="1" applyProtection="1">
      <alignment vertical="center"/>
      <protection locked="0"/>
    </xf>
    <xf numFmtId="4" fontId="68" fillId="0" borderId="0" xfId="0" applyNumberFormat="1" applyFont="1" applyFill="1" applyBorder="1" applyAlignment="1" applyProtection="1">
      <alignment horizontal="left" vertical="center"/>
      <protection locked="0"/>
    </xf>
    <xf numFmtId="4" fontId="176" fillId="0" borderId="9" xfId="0" applyNumberFormat="1" applyFont="1" applyBorder="1" applyProtection="1">
      <protection locked="0"/>
    </xf>
    <xf numFmtId="4" fontId="70" fillId="0" borderId="2" xfId="0" applyNumberFormat="1" applyFont="1" applyBorder="1" applyProtection="1">
      <protection locked="0"/>
    </xf>
    <xf numFmtId="4" fontId="74" fillId="0" borderId="20" xfId="0" applyNumberFormat="1" applyFont="1" applyBorder="1" applyProtection="1">
      <protection locked="0"/>
    </xf>
    <xf numFmtId="4" fontId="25" fillId="0" borderId="20" xfId="0" applyNumberFormat="1" applyFont="1" applyBorder="1" applyProtection="1">
      <protection locked="0"/>
    </xf>
    <xf numFmtId="4" fontId="40" fillId="0" borderId="20" xfId="0" applyNumberFormat="1" applyFont="1" applyBorder="1" applyProtection="1">
      <protection locked="0"/>
    </xf>
    <xf numFmtId="4" fontId="68" fillId="0" borderId="8" xfId="0" applyNumberFormat="1" applyFont="1" applyBorder="1" applyProtection="1">
      <protection locked="0"/>
    </xf>
    <xf numFmtId="4" fontId="92" fillId="0" borderId="22" xfId="0" applyNumberFormat="1" applyFont="1" applyBorder="1" applyAlignment="1" applyProtection="1">
      <alignment vertical="center"/>
      <protection locked="0"/>
    </xf>
    <xf numFmtId="4" fontId="41" fillId="0" borderId="0" xfId="0" applyNumberFormat="1" applyFont="1" applyBorder="1" applyAlignment="1" applyProtection="1">
      <alignment vertical="center"/>
      <protection locked="0"/>
    </xf>
    <xf numFmtId="4" fontId="67" fillId="0" borderId="0" xfId="0" applyNumberFormat="1" applyFont="1" applyBorder="1" applyAlignment="1" applyProtection="1">
      <alignment vertical="center"/>
      <protection locked="0"/>
    </xf>
    <xf numFmtId="4" fontId="39" fillId="0" borderId="2" xfId="0" applyNumberFormat="1" applyFont="1" applyBorder="1" applyProtection="1">
      <protection locked="0"/>
    </xf>
    <xf numFmtId="4" fontId="16" fillId="0" borderId="2" xfId="0" applyNumberFormat="1" applyFont="1" applyBorder="1" applyProtection="1">
      <protection locked="0"/>
    </xf>
    <xf numFmtId="2" fontId="25" fillId="0" borderId="2" xfId="0" applyNumberFormat="1" applyFont="1" applyBorder="1" applyAlignment="1" applyProtection="1">
      <alignment horizontal="right"/>
      <protection locked="0"/>
    </xf>
    <xf numFmtId="2" fontId="27" fillId="0" borderId="2" xfId="0" applyNumberFormat="1" applyFont="1" applyBorder="1" applyAlignment="1" applyProtection="1">
      <alignment horizontal="right"/>
      <protection locked="0"/>
    </xf>
    <xf numFmtId="4" fontId="16" fillId="0" borderId="9" xfId="0" applyNumberFormat="1" applyFont="1" applyBorder="1" applyProtection="1">
      <protection locked="0"/>
    </xf>
    <xf numFmtId="4" fontId="92" fillId="0" borderId="52" xfId="0" applyNumberFormat="1" applyFont="1" applyBorder="1" applyAlignment="1" applyProtection="1">
      <alignment vertical="center"/>
      <protection locked="0"/>
    </xf>
    <xf numFmtId="4" fontId="28" fillId="0" borderId="52" xfId="0" applyNumberFormat="1" applyFont="1" applyBorder="1" applyAlignment="1" applyProtection="1">
      <alignment vertical="center"/>
      <protection locked="0"/>
    </xf>
    <xf numFmtId="4" fontId="92" fillId="0" borderId="5" xfId="0" applyNumberFormat="1" applyFont="1" applyBorder="1" applyAlignment="1" applyProtection="1">
      <alignment vertical="center"/>
      <protection locked="0"/>
    </xf>
    <xf numFmtId="4" fontId="28" fillId="0" borderId="5" xfId="0" applyNumberFormat="1" applyFont="1" applyBorder="1" applyAlignment="1" applyProtection="1">
      <alignment vertical="center"/>
      <protection locked="0"/>
    </xf>
    <xf numFmtId="4" fontId="176" fillId="0" borderId="2" xfId="0" applyNumberFormat="1" applyFont="1" applyBorder="1" applyProtection="1">
      <protection locked="0"/>
    </xf>
    <xf numFmtId="4" fontId="77" fillId="0" borderId="2" xfId="0" applyNumberFormat="1" applyFont="1" applyBorder="1" applyProtection="1">
      <protection locked="0"/>
    </xf>
    <xf numFmtId="4" fontId="179" fillId="0" borderId="2" xfId="0" applyNumberFormat="1" applyFont="1" applyBorder="1" applyProtection="1">
      <protection locked="0"/>
    </xf>
    <xf numFmtId="4" fontId="2" fillId="0" borderId="2" xfId="0" applyNumberFormat="1" applyFont="1" applyBorder="1" applyProtection="1">
      <protection locked="0"/>
    </xf>
    <xf numFmtId="4" fontId="180" fillId="0" borderId="2" xfId="0" applyNumberFormat="1" applyFont="1" applyBorder="1" applyProtection="1">
      <protection locked="0"/>
    </xf>
    <xf numFmtId="4" fontId="92" fillId="0" borderId="9" xfId="0" applyNumberFormat="1" applyFont="1" applyBorder="1" applyProtection="1">
      <protection locked="0"/>
    </xf>
    <xf numFmtId="4" fontId="28" fillId="0" borderId="9" xfId="0" applyNumberFormat="1" applyFont="1" applyBorder="1" applyProtection="1">
      <protection locked="0"/>
    </xf>
    <xf numFmtId="4" fontId="92" fillId="0" borderId="2" xfId="0" applyNumberFormat="1" applyFont="1" applyBorder="1" applyProtection="1">
      <protection locked="0"/>
    </xf>
    <xf numFmtId="4" fontId="16" fillId="0" borderId="8" xfId="0" applyNumberFormat="1" applyFont="1" applyBorder="1" applyProtection="1">
      <protection locked="0"/>
    </xf>
    <xf numFmtId="4" fontId="27" fillId="0" borderId="8" xfId="0" applyNumberFormat="1" applyFont="1" applyBorder="1" applyProtection="1">
      <protection locked="0"/>
    </xf>
    <xf numFmtId="4" fontId="26" fillId="0" borderId="22" xfId="0" applyNumberFormat="1" applyFont="1" applyBorder="1" applyAlignment="1" applyProtection="1">
      <alignment vertical="center"/>
      <protection locked="0"/>
    </xf>
    <xf numFmtId="4" fontId="28" fillId="0" borderId="29" xfId="0" applyNumberFormat="1" applyFont="1" applyBorder="1" applyProtection="1">
      <protection locked="0"/>
    </xf>
    <xf numFmtId="4" fontId="66" fillId="0" borderId="0" xfId="0" applyNumberFormat="1" applyFont="1" applyBorder="1" applyAlignment="1" applyProtection="1">
      <alignment vertical="center"/>
      <protection locked="0"/>
    </xf>
    <xf numFmtId="4" fontId="39" fillId="0" borderId="0" xfId="0" applyNumberFormat="1" applyFont="1" applyBorder="1" applyProtection="1">
      <protection locked="0"/>
    </xf>
    <xf numFmtId="4" fontId="40" fillId="0" borderId="0" xfId="0" applyNumberFormat="1" applyFont="1" applyBorder="1" applyProtection="1">
      <protection locked="0"/>
    </xf>
    <xf numFmtId="4" fontId="39" fillId="0" borderId="0" xfId="0" applyNumberFormat="1" applyFont="1" applyProtection="1">
      <protection locked="0"/>
    </xf>
    <xf numFmtId="4" fontId="68" fillId="0" borderId="0" xfId="0" applyNumberFormat="1" applyFont="1" applyProtection="1">
      <protection locked="0"/>
    </xf>
    <xf numFmtId="2" fontId="23" fillId="0" borderId="1" xfId="0" applyNumberFormat="1" applyFont="1" applyBorder="1" applyProtection="1">
      <protection locked="0"/>
    </xf>
    <xf numFmtId="2" fontId="22" fillId="0" borderId="29" xfId="0" applyNumberFormat="1" applyFont="1" applyBorder="1" applyAlignment="1" applyProtection="1">
      <alignment horizontal="right"/>
      <protection locked="0"/>
    </xf>
    <xf numFmtId="2" fontId="23" fillId="0" borderId="0" xfId="0" applyNumberFormat="1" applyFont="1" applyProtection="1">
      <protection locked="0"/>
    </xf>
    <xf numFmtId="2" fontId="22" fillId="0" borderId="21" xfId="0" applyNumberFormat="1" applyFont="1" applyBorder="1" applyAlignment="1" applyProtection="1">
      <alignment horizontal="right"/>
      <protection locked="0"/>
    </xf>
    <xf numFmtId="2" fontId="23" fillId="0" borderId="21" xfId="0" applyNumberFormat="1" applyFont="1" applyBorder="1" applyProtection="1">
      <protection locked="0"/>
    </xf>
    <xf numFmtId="2" fontId="88" fillId="0" borderId="6" xfId="0" applyNumberFormat="1" applyFont="1" applyBorder="1" applyAlignment="1" applyProtection="1">
      <alignment horizontal="center" vertical="top"/>
      <protection locked="0"/>
    </xf>
    <xf numFmtId="2" fontId="23" fillId="0" borderId="5" xfId="0" applyNumberFormat="1" applyFont="1" applyBorder="1" applyProtection="1">
      <protection locked="0"/>
    </xf>
    <xf numFmtId="2" fontId="23" fillId="0" borderId="27" xfId="0" applyNumberFormat="1" applyFont="1" applyBorder="1" applyProtection="1">
      <protection locked="0"/>
    </xf>
    <xf numFmtId="2" fontId="30" fillId="0" borderId="9" xfId="0" applyNumberFormat="1" applyFont="1" applyBorder="1" applyProtection="1">
      <protection locked="0"/>
    </xf>
    <xf numFmtId="2" fontId="30" fillId="0" borderId="2" xfId="0" applyNumberFormat="1" applyFont="1" applyBorder="1" applyProtection="1">
      <protection locked="0"/>
    </xf>
    <xf numFmtId="2" fontId="32" fillId="0" borderId="2" xfId="0" applyNumberFormat="1" applyFont="1" applyBorder="1" applyProtection="1">
      <protection locked="0"/>
    </xf>
    <xf numFmtId="2" fontId="27" fillId="0" borderId="2" xfId="0" applyNumberFormat="1" applyFont="1" applyBorder="1" applyProtection="1">
      <protection locked="0"/>
    </xf>
    <xf numFmtId="2" fontId="68" fillId="0" borderId="2" xfId="0" applyNumberFormat="1" applyFont="1" applyBorder="1" applyProtection="1">
      <protection locked="0"/>
    </xf>
    <xf numFmtId="2" fontId="27" fillId="0" borderId="21" xfId="0" applyNumberFormat="1" applyFont="1" applyBorder="1" applyProtection="1">
      <protection locked="0"/>
    </xf>
    <xf numFmtId="2" fontId="69" fillId="0" borderId="0" xfId="0" applyNumberFormat="1" applyFont="1" applyBorder="1" applyProtection="1">
      <protection locked="0"/>
    </xf>
    <xf numFmtId="2" fontId="69" fillId="0" borderId="2" xfId="0" applyNumberFormat="1" applyFont="1" applyBorder="1" applyProtection="1">
      <protection locked="0"/>
    </xf>
    <xf numFmtId="2" fontId="68" fillId="0" borderId="0" xfId="0" applyNumberFormat="1" applyFont="1" applyBorder="1" applyProtection="1">
      <protection locked="0"/>
    </xf>
    <xf numFmtId="2" fontId="34" fillId="0" borderId="5" xfId="0" applyNumberFormat="1" applyFont="1" applyBorder="1" applyAlignment="1" applyProtection="1">
      <alignment vertical="center"/>
      <protection locked="0"/>
    </xf>
    <xf numFmtId="2" fontId="34" fillId="0" borderId="6" xfId="0" applyNumberFormat="1" applyFont="1" applyBorder="1" applyAlignment="1" applyProtection="1">
      <alignment vertical="center"/>
      <protection locked="0"/>
    </xf>
    <xf numFmtId="2" fontId="78" fillId="0" borderId="0" xfId="0" applyNumberFormat="1" applyFont="1" applyProtection="1">
      <protection locked="0"/>
    </xf>
    <xf numFmtId="0" fontId="29" fillId="0" borderId="0" xfId="0" applyFont="1" applyAlignment="1">
      <alignment horizontal="justify" vertical="top" readingOrder="1"/>
    </xf>
    <xf numFmtId="0" fontId="32" fillId="0" borderId="0" xfId="0" applyFont="1" applyAlignment="1">
      <alignment horizontal="justify" vertical="top" readingOrder="1"/>
    </xf>
    <xf numFmtId="0" fontId="32" fillId="0" borderId="0" xfId="3" applyFont="1" applyAlignment="1">
      <alignment horizontal="justify" vertical="top" readingOrder="1"/>
    </xf>
    <xf numFmtId="49" fontId="25" fillId="0" borderId="2" xfId="0" applyNumberFormat="1" applyFont="1" applyBorder="1" applyAlignment="1">
      <alignment horizontal="left" vertical="top"/>
    </xf>
    <xf numFmtId="49" fontId="27" fillId="0" borderId="2" xfId="0" applyNumberFormat="1" applyFont="1" applyBorder="1" applyAlignment="1">
      <alignment horizontal="left" vertical="top"/>
    </xf>
    <xf numFmtId="0" fontId="188" fillId="0" borderId="0" xfId="1442" applyFont="1" applyFill="1" applyAlignment="1">
      <alignment horizontal="justify" vertical="top"/>
    </xf>
    <xf numFmtId="0" fontId="188" fillId="0" borderId="0" xfId="1442" applyFont="1" applyFill="1" applyAlignment="1">
      <alignment vertical="top"/>
    </xf>
    <xf numFmtId="0" fontId="188" fillId="0" borderId="0" xfId="1442" applyFont="1" applyFill="1" applyAlignment="1">
      <alignment horizontal="justify" vertical="top" wrapText="1"/>
    </xf>
    <xf numFmtId="0" fontId="187" fillId="0" borderId="0" xfId="1442" applyFont="1" applyFill="1" applyAlignment="1">
      <alignment horizontal="justify" vertical="top"/>
    </xf>
    <xf numFmtId="0" fontId="187" fillId="0" borderId="0" xfId="1442" applyFont="1" applyFill="1" applyAlignment="1">
      <alignment vertical="top"/>
    </xf>
    <xf numFmtId="0" fontId="188" fillId="0" borderId="60" xfId="1442" applyFont="1" applyFill="1" applyBorder="1" applyAlignment="1">
      <alignment horizontal="justify" vertical="top" wrapText="1"/>
    </xf>
    <xf numFmtId="0" fontId="188" fillId="0" borderId="61" xfId="1442" applyFont="1" applyFill="1" applyBorder="1" applyAlignment="1">
      <alignment horizontal="justify" vertical="top" wrapText="1"/>
    </xf>
    <xf numFmtId="0" fontId="188" fillId="0" borderId="50" xfId="1442" applyFont="1" applyFill="1" applyBorder="1" applyAlignment="1">
      <alignment vertical="top"/>
    </xf>
    <xf numFmtId="0" fontId="187" fillId="0" borderId="50" xfId="1442" applyFont="1" applyFill="1" applyBorder="1" applyAlignment="1">
      <alignment vertical="top"/>
    </xf>
    <xf numFmtId="49" fontId="25" fillId="0" borderId="20" xfId="0" applyNumberFormat="1" applyFont="1" applyBorder="1" applyAlignment="1">
      <alignment horizontal="left" vertical="top"/>
    </xf>
    <xf numFmtId="0" fontId="24" fillId="0" borderId="0" xfId="0" applyFont="1" applyAlignment="1" applyProtection="1">
      <alignment vertical="center"/>
      <protection locked="0"/>
    </xf>
    <xf numFmtId="2" fontId="24" fillId="0" borderId="0" xfId="0" applyNumberFormat="1" applyFont="1" applyAlignment="1" applyProtection="1">
      <alignment vertical="center"/>
      <protection locked="0"/>
    </xf>
    <xf numFmtId="2" fontId="88" fillId="0" borderId="6" xfId="0" applyNumberFormat="1" applyFont="1" applyBorder="1" applyAlignment="1" applyProtection="1">
      <alignment horizontal="center" vertical="center"/>
      <protection locked="0"/>
    </xf>
    <xf numFmtId="0" fontId="24" fillId="0" borderId="10" xfId="0" applyFont="1" applyBorder="1" applyAlignment="1" applyProtection="1">
      <alignment vertical="center"/>
      <protection locked="0"/>
    </xf>
    <xf numFmtId="2" fontId="24" fillId="0" borderId="10" xfId="0" applyNumberFormat="1" applyFont="1" applyBorder="1" applyAlignment="1" applyProtection="1">
      <alignment vertical="center"/>
      <protection locked="0"/>
    </xf>
    <xf numFmtId="4" fontId="185" fillId="0" borderId="0" xfId="0" applyNumberFormat="1" applyFont="1" applyBorder="1" applyAlignment="1" applyProtection="1">
      <alignment vertical="center"/>
      <protection locked="0"/>
    </xf>
    <xf numFmtId="2" fontId="185" fillId="0" borderId="0" xfId="0" applyNumberFormat="1" applyFont="1" applyBorder="1" applyAlignment="1" applyProtection="1">
      <alignment vertical="center"/>
      <protection locked="0"/>
    </xf>
    <xf numFmtId="4" fontId="16" fillId="0" borderId="0" xfId="0" applyNumberFormat="1" applyFont="1" applyBorder="1" applyAlignment="1" applyProtection="1">
      <alignment vertical="center"/>
      <protection locked="0"/>
    </xf>
    <xf numFmtId="2" fontId="16" fillId="0" borderId="0" xfId="0" applyNumberFormat="1" applyFont="1" applyBorder="1" applyAlignment="1" applyProtection="1">
      <alignment vertical="center"/>
      <protection locked="0"/>
    </xf>
    <xf numFmtId="4" fontId="176" fillId="0" borderId="0" xfId="0" applyNumberFormat="1" applyFont="1" applyBorder="1" applyAlignment="1" applyProtection="1">
      <alignment vertical="center"/>
      <protection locked="0"/>
    </xf>
    <xf numFmtId="2" fontId="176" fillId="0" borderId="0" xfId="0" applyNumberFormat="1" applyFont="1" applyBorder="1" applyAlignment="1" applyProtection="1">
      <alignment vertical="center"/>
      <protection locked="0"/>
    </xf>
    <xf numFmtId="4" fontId="19" fillId="0" borderId="0" xfId="0" applyNumberFormat="1" applyFont="1" applyBorder="1" applyAlignment="1" applyProtection="1">
      <alignment vertical="center"/>
      <protection locked="0"/>
    </xf>
    <xf numFmtId="2" fontId="19" fillId="0" borderId="0" xfId="0" applyNumberFormat="1" applyFont="1" applyBorder="1" applyAlignment="1" applyProtection="1">
      <alignment vertical="center"/>
      <protection locked="0"/>
    </xf>
    <xf numFmtId="4" fontId="43" fillId="0" borderId="0" xfId="0" applyNumberFormat="1" applyFont="1" applyBorder="1" applyAlignment="1" applyProtection="1">
      <alignment vertical="center"/>
      <protection locked="0"/>
    </xf>
    <xf numFmtId="2" fontId="43" fillId="0" borderId="0" xfId="0" applyNumberFormat="1" applyFont="1" applyBorder="1" applyAlignment="1" applyProtection="1">
      <alignment vertical="center"/>
      <protection locked="0"/>
    </xf>
    <xf numFmtId="4" fontId="0" fillId="0" borderId="0" xfId="0" applyNumberFormat="1" applyFont="1" applyBorder="1" applyAlignment="1" applyProtection="1">
      <alignment vertical="center" wrapText="1"/>
      <protection locked="0"/>
    </xf>
    <xf numFmtId="0" fontId="0" fillId="0" borderId="0" xfId="0" applyFont="1" applyBorder="1" applyAlignment="1" applyProtection="1">
      <alignment vertical="center"/>
      <protection locked="0"/>
    </xf>
    <xf numFmtId="2" fontId="43" fillId="0" borderId="0" xfId="0" applyNumberFormat="1" applyFont="1" applyFill="1" applyBorder="1" applyAlignment="1" applyProtection="1">
      <alignment vertical="center"/>
      <protection locked="0"/>
    </xf>
    <xf numFmtId="4" fontId="179" fillId="0" borderId="0" xfId="0" applyNumberFormat="1" applyFont="1" applyBorder="1" applyAlignment="1" applyProtection="1">
      <alignment vertical="center"/>
      <protection locked="0"/>
    </xf>
    <xf numFmtId="168" fontId="1" fillId="0" borderId="0" xfId="0" applyNumberFormat="1" applyFont="1" applyBorder="1" applyAlignment="1" applyProtection="1">
      <alignment vertical="center"/>
      <protection locked="0"/>
    </xf>
    <xf numFmtId="4" fontId="27" fillId="0" borderId="0" xfId="0" applyNumberFormat="1" applyFont="1" applyAlignment="1" applyProtection="1">
      <alignment vertical="center"/>
      <protection locked="0"/>
    </xf>
    <xf numFmtId="4" fontId="43" fillId="0" borderId="50" xfId="0" applyNumberFormat="1" applyFont="1" applyBorder="1" applyAlignment="1" applyProtection="1">
      <alignment vertical="center"/>
      <protection locked="0"/>
    </xf>
    <xf numFmtId="2" fontId="90" fillId="0" borderId="50" xfId="0" applyNumberFormat="1" applyFont="1" applyBorder="1" applyAlignment="1" applyProtection="1">
      <alignment vertical="center"/>
      <protection locked="0"/>
    </xf>
    <xf numFmtId="0" fontId="0" fillId="0" borderId="0" xfId="0" applyAlignment="1" applyProtection="1">
      <alignment vertical="center"/>
      <protection locked="0"/>
    </xf>
    <xf numFmtId="49" fontId="23" fillId="0" borderId="0" xfId="0" applyNumberFormat="1" applyFont="1" applyFill="1" applyAlignment="1" applyProtection="1">
      <alignment horizontal="left" vertical="center"/>
    </xf>
    <xf numFmtId="0" fontId="23" fillId="0" borderId="0" xfId="0" applyFont="1" applyAlignment="1" applyProtection="1">
      <alignment horizontal="justify" vertical="center"/>
    </xf>
    <xf numFmtId="0" fontId="24" fillId="0" borderId="0" xfId="0" applyFont="1" applyAlignment="1" applyProtection="1">
      <alignment horizontal="center" vertical="center"/>
    </xf>
    <xf numFmtId="2" fontId="24" fillId="0" borderId="0" xfId="0" applyNumberFormat="1" applyFont="1" applyAlignment="1" applyProtection="1">
      <alignment horizontal="right" vertical="center"/>
    </xf>
    <xf numFmtId="49" fontId="23" fillId="0" borderId="10" xfId="0" applyNumberFormat="1" applyFont="1" applyFill="1" applyBorder="1" applyAlignment="1" applyProtection="1">
      <alignment horizontal="left" vertical="center"/>
    </xf>
    <xf numFmtId="0" fontId="23" fillId="0" borderId="10" xfId="0" applyFont="1" applyBorder="1" applyAlignment="1" applyProtection="1">
      <alignment horizontal="justify" vertical="center"/>
    </xf>
    <xf numFmtId="0" fontId="24" fillId="0" borderId="10" xfId="0" applyFont="1" applyBorder="1" applyAlignment="1" applyProtection="1">
      <alignment horizontal="center" vertical="center"/>
    </xf>
    <xf numFmtId="2" fontId="24" fillId="0" borderId="10" xfId="0" applyNumberFormat="1" applyFont="1" applyBorder="1" applyAlignment="1" applyProtection="1">
      <alignment horizontal="right" vertical="center"/>
    </xf>
    <xf numFmtId="0" fontId="20" fillId="0" borderId="0" xfId="0" quotePrefix="1" applyNumberFormat="1" applyFont="1" applyFill="1" applyBorder="1" applyAlignment="1" applyProtection="1">
      <alignment horizontal="center" vertical="center"/>
    </xf>
    <xf numFmtId="0" fontId="20" fillId="0" borderId="0" xfId="0" applyFont="1" applyBorder="1" applyAlignment="1" applyProtection="1">
      <alignment horizontal="justify" vertical="center"/>
    </xf>
    <xf numFmtId="0" fontId="185" fillId="0" borderId="0" xfId="0" applyFont="1" applyBorder="1" applyAlignment="1" applyProtection="1">
      <alignment horizontal="center" vertical="center"/>
    </xf>
    <xf numFmtId="2" fontId="185" fillId="0" borderId="0" xfId="0" applyNumberFormat="1" applyFont="1" applyBorder="1" applyAlignment="1" applyProtection="1">
      <alignment horizontal="right" vertical="center"/>
    </xf>
    <xf numFmtId="49" fontId="92" fillId="0" borderId="0" xfId="0" applyNumberFormat="1" applyFont="1" applyFill="1" applyBorder="1" applyAlignment="1" applyProtection="1">
      <alignment horizontal="center" vertical="center"/>
    </xf>
    <xf numFmtId="0" fontId="92" fillId="0" borderId="0" xfId="0" applyFont="1" applyBorder="1" applyAlignment="1" applyProtection="1">
      <alignment horizontal="justify" vertical="center"/>
    </xf>
    <xf numFmtId="0" fontId="16" fillId="0" borderId="0" xfId="0" applyFont="1" applyBorder="1" applyAlignment="1" applyProtection="1">
      <alignment horizontal="center" vertical="center"/>
    </xf>
    <xf numFmtId="2" fontId="16" fillId="0" borderId="0" xfId="0" applyNumberFormat="1" applyFont="1" applyBorder="1" applyAlignment="1" applyProtection="1">
      <alignment horizontal="right" vertical="center"/>
    </xf>
    <xf numFmtId="49" fontId="19" fillId="0" borderId="0" xfId="0" applyNumberFormat="1" applyFont="1" applyFill="1" applyBorder="1" applyAlignment="1" applyProtection="1">
      <alignment horizontal="center" vertical="center"/>
    </xf>
    <xf numFmtId="0" fontId="43" fillId="0" borderId="0" xfId="0" applyFont="1" applyBorder="1" applyAlignment="1" applyProtection="1">
      <alignment horizontal="justify" vertical="center"/>
    </xf>
    <xf numFmtId="0" fontId="176" fillId="0" borderId="0" xfId="0" applyFont="1" applyBorder="1" applyAlignment="1" applyProtection="1">
      <alignment horizontal="center" vertical="center"/>
    </xf>
    <xf numFmtId="2" fontId="176" fillId="0" borderId="0" xfId="0" applyNumberFormat="1" applyFont="1" applyBorder="1" applyAlignment="1" applyProtection="1">
      <alignment horizontal="right" vertical="center"/>
    </xf>
    <xf numFmtId="0" fontId="25" fillId="0" borderId="0" xfId="0" applyFont="1" applyBorder="1" applyAlignment="1" applyProtection="1">
      <alignment horizontal="justify" vertical="center"/>
    </xf>
    <xf numFmtId="0" fontId="90" fillId="0" borderId="0" xfId="0" applyFont="1" applyBorder="1" applyAlignment="1" applyProtection="1">
      <alignment horizontal="justify" vertical="center"/>
    </xf>
    <xf numFmtId="0" fontId="19" fillId="0" borderId="0" xfId="0" applyFont="1" applyBorder="1" applyAlignment="1" applyProtection="1">
      <alignment horizontal="center" vertical="center"/>
    </xf>
    <xf numFmtId="2" fontId="19" fillId="0" borderId="0" xfId="0" applyNumberFormat="1" applyFont="1" applyBorder="1" applyAlignment="1" applyProtection="1">
      <alignment horizontal="right" vertical="center"/>
    </xf>
    <xf numFmtId="0" fontId="27" fillId="0" borderId="0" xfId="0" applyFont="1" applyBorder="1" applyAlignment="1" applyProtection="1">
      <alignment horizontal="center" vertical="center"/>
    </xf>
    <xf numFmtId="2" fontId="27" fillId="0" borderId="0" xfId="0" applyNumberFormat="1" applyFont="1" applyBorder="1" applyAlignment="1" applyProtection="1">
      <alignment horizontal="right" vertical="center"/>
    </xf>
    <xf numFmtId="49" fontId="43" fillId="0" borderId="0" xfId="0" applyNumberFormat="1" applyFont="1" applyFill="1" applyBorder="1" applyAlignment="1" applyProtection="1">
      <alignment horizontal="center" vertical="center"/>
    </xf>
    <xf numFmtId="0" fontId="18" fillId="0" borderId="0" xfId="0" applyFont="1" applyBorder="1" applyAlignment="1" applyProtection="1">
      <alignment horizontal="justify" vertical="center"/>
    </xf>
    <xf numFmtId="0" fontId="43" fillId="0" borderId="0" xfId="0" applyFont="1" applyBorder="1" applyAlignment="1" applyProtection="1">
      <alignment horizontal="center" vertical="center"/>
    </xf>
    <xf numFmtId="2" fontId="43" fillId="0" borderId="0" xfId="0" applyNumberFormat="1" applyFont="1" applyBorder="1" applyAlignment="1" applyProtection="1">
      <alignment horizontal="right" vertical="center"/>
    </xf>
    <xf numFmtId="49" fontId="90" fillId="0" borderId="0" xfId="0" applyNumberFormat="1" applyFont="1" applyFill="1" applyBorder="1" applyAlignment="1" applyProtection="1">
      <alignment horizontal="center" vertical="center"/>
    </xf>
    <xf numFmtId="0" fontId="43" fillId="0" borderId="0" xfId="0" applyFont="1" applyBorder="1" applyAlignment="1" applyProtection="1">
      <alignment horizontal="justify" vertical="center" wrapText="1"/>
    </xf>
    <xf numFmtId="49" fontId="43" fillId="0" borderId="0" xfId="0" applyNumberFormat="1" applyFont="1" applyBorder="1" applyAlignment="1" applyProtection="1">
      <alignment horizontal="left" vertical="center"/>
    </xf>
    <xf numFmtId="2" fontId="0" fillId="0" borderId="0" xfId="0" applyNumberFormat="1" applyFont="1" applyBorder="1" applyAlignment="1" applyProtection="1">
      <alignment horizontal="right" vertical="center"/>
    </xf>
    <xf numFmtId="0" fontId="27" fillId="0" borderId="0" xfId="0" applyFont="1" applyBorder="1" applyAlignment="1" applyProtection="1">
      <alignment vertical="center" wrapText="1"/>
    </xf>
    <xf numFmtId="0" fontId="27" fillId="0" borderId="0" xfId="0" applyFont="1" applyBorder="1" applyAlignment="1" applyProtection="1">
      <alignment horizontal="center" vertical="center" wrapText="1"/>
    </xf>
    <xf numFmtId="2" fontId="0" fillId="0" borderId="0" xfId="0" applyNumberFormat="1" applyFont="1" applyBorder="1" applyAlignment="1" applyProtection="1">
      <alignment horizontal="right" vertical="center" wrapText="1"/>
    </xf>
    <xf numFmtId="2" fontId="27" fillId="0" borderId="0" xfId="0" applyNumberFormat="1" applyFont="1" applyBorder="1" applyAlignment="1" applyProtection="1">
      <alignment horizontal="right" vertical="center" wrapText="1"/>
    </xf>
    <xf numFmtId="0" fontId="0" fillId="0" borderId="0" xfId="0" applyFont="1" applyFill="1" applyBorder="1" applyAlignment="1" applyProtection="1">
      <alignment vertical="center"/>
    </xf>
    <xf numFmtId="0" fontId="0" fillId="0" borderId="0" xfId="0" applyFont="1" applyBorder="1" applyAlignment="1" applyProtection="1">
      <alignment vertical="center"/>
    </xf>
    <xf numFmtId="4" fontId="43" fillId="0" borderId="0" xfId="0" applyNumberFormat="1" applyFont="1" applyBorder="1" applyAlignment="1" applyProtection="1">
      <alignment vertical="center"/>
    </xf>
    <xf numFmtId="49" fontId="0" fillId="0" borderId="0" xfId="2146" applyNumberFormat="1" applyFont="1" applyFill="1" applyBorder="1" applyAlignment="1" applyProtection="1">
      <alignment horizontal="center" vertical="center"/>
    </xf>
    <xf numFmtId="0" fontId="27" fillId="0" borderId="0" xfId="0" applyFont="1" applyFill="1" applyBorder="1" applyAlignment="1" applyProtection="1">
      <alignment horizontal="left" vertical="center" wrapText="1"/>
    </xf>
    <xf numFmtId="0" fontId="27" fillId="0" borderId="0" xfId="2147" applyFont="1" applyFill="1" applyBorder="1" applyAlignment="1" applyProtection="1">
      <alignment horizontal="center" vertical="center"/>
    </xf>
    <xf numFmtId="2" fontId="27" fillId="0" borderId="0" xfId="0" applyNumberFormat="1" applyFont="1" applyFill="1" applyBorder="1" applyAlignment="1" applyProtection="1">
      <alignment horizontal="right" vertical="center"/>
    </xf>
    <xf numFmtId="0" fontId="18" fillId="0" borderId="0" xfId="0" applyFont="1" applyBorder="1" applyAlignment="1" applyProtection="1">
      <alignment horizontal="justify" vertical="center" wrapText="1"/>
    </xf>
    <xf numFmtId="49" fontId="90" fillId="0" borderId="50" xfId="2146" applyNumberFormat="1" applyFont="1" applyFill="1" applyBorder="1" applyAlignment="1" applyProtection="1">
      <alignment horizontal="center" vertical="center"/>
    </xf>
    <xf numFmtId="0" fontId="28" fillId="0" borderId="50" xfId="0" applyFont="1" applyFill="1" applyBorder="1" applyAlignment="1" applyProtection="1">
      <alignment horizontal="left" vertical="center" wrapText="1"/>
    </xf>
    <xf numFmtId="0" fontId="27" fillId="0" borderId="50" xfId="2147" applyFont="1" applyFill="1" applyBorder="1" applyAlignment="1" applyProtection="1">
      <alignment horizontal="center" vertical="center"/>
    </xf>
    <xf numFmtId="2" fontId="27" fillId="0" borderId="50" xfId="0" applyNumberFormat="1" applyFont="1" applyFill="1" applyBorder="1" applyAlignment="1" applyProtection="1">
      <alignment horizontal="right" vertical="center"/>
    </xf>
    <xf numFmtId="0" fontId="0" fillId="0" borderId="0" xfId="0" applyAlignment="1" applyProtection="1">
      <alignment vertical="center"/>
    </xf>
  </cellXfs>
  <cellStyles count="2148">
    <cellStyle name="_Pred100  lexys pro 75  kva" xfId="111"/>
    <cellStyle name="_Stikalni bloki" xfId="112"/>
    <cellStyle name="06b-Tabulazione" xfId="113"/>
    <cellStyle name="20 % – Poudarek1 2" xfId="30"/>
    <cellStyle name="20 % – Poudarek1 2 2" xfId="114"/>
    <cellStyle name="20 % – Poudarek1 2 2 2" xfId="115"/>
    <cellStyle name="20 % – Poudarek1 2 2 2 2" xfId="657"/>
    <cellStyle name="20 % – Poudarek1 2 2 3" xfId="116"/>
    <cellStyle name="20 % – Poudarek1 2 2 3 2" xfId="658"/>
    <cellStyle name="20 % – Poudarek1 2 2 4" xfId="117"/>
    <cellStyle name="20 % – Poudarek1 2 2 4 2" xfId="659"/>
    <cellStyle name="20 % – Poudarek1 2 2 5" xfId="660"/>
    <cellStyle name="20 % – Poudarek1 2 2 5 2" xfId="661"/>
    <cellStyle name="20 % – Poudarek1 2 2 6" xfId="662"/>
    <cellStyle name="20 % – Poudarek1 2 3" xfId="118"/>
    <cellStyle name="20 % – Poudarek1 2 3 2" xfId="663"/>
    <cellStyle name="20 % – Poudarek1 2 4" xfId="119"/>
    <cellStyle name="20 % – Poudarek1 2 4 2" xfId="664"/>
    <cellStyle name="20 % – Poudarek1 2 5" xfId="120"/>
    <cellStyle name="20 % – Poudarek1 2 6" xfId="665"/>
    <cellStyle name="20 % – Poudarek1 2 7" xfId="666"/>
    <cellStyle name="20 % – Poudarek1 3" xfId="121"/>
    <cellStyle name="20 % – Poudarek1 3 2" xfId="122"/>
    <cellStyle name="20 % – Poudarek1 3 2 2" xfId="667"/>
    <cellStyle name="20 % – Poudarek1 3 3" xfId="668"/>
    <cellStyle name="20 % – Poudarek1 4" xfId="669"/>
    <cellStyle name="20 % – Poudarek1 4 2" xfId="670"/>
    <cellStyle name="20 % – Poudarek1 4 2 2" xfId="671"/>
    <cellStyle name="20 % – Poudarek1 4 3" xfId="672"/>
    <cellStyle name="20 % – Poudarek1 4 4" xfId="673"/>
    <cellStyle name="20 % – Poudarek1 4 4 2" xfId="674"/>
    <cellStyle name="20 % – Poudarek2 2" xfId="31"/>
    <cellStyle name="20 % – Poudarek2 2 2" xfId="123"/>
    <cellStyle name="20 % – Poudarek2 2 2 2" xfId="124"/>
    <cellStyle name="20 % – Poudarek2 2 2 2 2" xfId="675"/>
    <cellStyle name="20 % – Poudarek2 2 2 3" xfId="125"/>
    <cellStyle name="20 % – Poudarek2 2 2 3 2" xfId="676"/>
    <cellStyle name="20 % – Poudarek2 2 2 4" xfId="126"/>
    <cellStyle name="20 % – Poudarek2 2 2 4 2" xfId="677"/>
    <cellStyle name="20 % – Poudarek2 2 2 5" xfId="678"/>
    <cellStyle name="20 % – Poudarek2 2 2 5 2" xfId="679"/>
    <cellStyle name="20 % – Poudarek2 2 2 6" xfId="680"/>
    <cellStyle name="20 % – Poudarek2 2 3" xfId="127"/>
    <cellStyle name="20 % – Poudarek2 2 3 2" xfId="681"/>
    <cellStyle name="20 % – Poudarek2 2 4" xfId="128"/>
    <cellStyle name="20 % – Poudarek2 2 4 2" xfId="682"/>
    <cellStyle name="20 % – Poudarek2 2 5" xfId="129"/>
    <cellStyle name="20 % – Poudarek2 2 6" xfId="683"/>
    <cellStyle name="20 % – Poudarek2 2 7" xfId="684"/>
    <cellStyle name="20 % – Poudarek2 3" xfId="130"/>
    <cellStyle name="20 % – Poudarek2 3 2" xfId="131"/>
    <cellStyle name="20 % – Poudarek2 3 2 2" xfId="685"/>
    <cellStyle name="20 % – Poudarek2 3 3" xfId="686"/>
    <cellStyle name="20 % – Poudarek2 4" xfId="687"/>
    <cellStyle name="20 % – Poudarek2 4 2" xfId="688"/>
    <cellStyle name="20 % – Poudarek2 4 2 2" xfId="689"/>
    <cellStyle name="20 % – Poudarek2 4 3" xfId="690"/>
    <cellStyle name="20 % – Poudarek2 4 4" xfId="691"/>
    <cellStyle name="20 % – Poudarek2 4 4 2" xfId="692"/>
    <cellStyle name="20 % – Poudarek3 2" xfId="32"/>
    <cellStyle name="20 % – Poudarek3 2 2" xfId="132"/>
    <cellStyle name="20 % – Poudarek3 2 2 2" xfId="133"/>
    <cellStyle name="20 % – Poudarek3 2 2 2 2" xfId="693"/>
    <cellStyle name="20 % – Poudarek3 2 2 3" xfId="134"/>
    <cellStyle name="20 % – Poudarek3 2 2 3 2" xfId="694"/>
    <cellStyle name="20 % – Poudarek3 2 2 4" xfId="135"/>
    <cellStyle name="20 % – Poudarek3 2 2 4 2" xfId="695"/>
    <cellStyle name="20 % – Poudarek3 2 2 5" xfId="696"/>
    <cellStyle name="20 % – Poudarek3 2 2 5 2" xfId="697"/>
    <cellStyle name="20 % – Poudarek3 2 2 6" xfId="698"/>
    <cellStyle name="20 % – Poudarek3 2 3" xfId="136"/>
    <cellStyle name="20 % – Poudarek3 2 3 2" xfId="699"/>
    <cellStyle name="20 % – Poudarek3 2 4" xfId="137"/>
    <cellStyle name="20 % – Poudarek3 2 4 2" xfId="700"/>
    <cellStyle name="20 % – Poudarek3 2 5" xfId="138"/>
    <cellStyle name="20 % – Poudarek3 2 6" xfId="701"/>
    <cellStyle name="20 % – Poudarek3 2 7" xfId="702"/>
    <cellStyle name="20 % – Poudarek3 3" xfId="139"/>
    <cellStyle name="20 % – Poudarek3 3 2" xfId="140"/>
    <cellStyle name="20 % – Poudarek3 3 2 2" xfId="703"/>
    <cellStyle name="20 % – Poudarek3 3 3" xfId="704"/>
    <cellStyle name="20 % – Poudarek3 4" xfId="705"/>
    <cellStyle name="20 % – Poudarek3 4 2" xfId="706"/>
    <cellStyle name="20 % – Poudarek3 4 2 2" xfId="707"/>
    <cellStyle name="20 % – Poudarek3 4 3" xfId="708"/>
    <cellStyle name="20 % – Poudarek3 4 4" xfId="709"/>
    <cellStyle name="20 % – Poudarek3 4 4 2" xfId="710"/>
    <cellStyle name="20 % – Poudarek4 2" xfId="33"/>
    <cellStyle name="20 % – Poudarek4 2 2" xfId="141"/>
    <cellStyle name="20 % – Poudarek4 2 2 2" xfId="142"/>
    <cellStyle name="20 % – Poudarek4 2 2 2 2" xfId="711"/>
    <cellStyle name="20 % – Poudarek4 2 2 3" xfId="143"/>
    <cellStyle name="20 % – Poudarek4 2 2 3 2" xfId="712"/>
    <cellStyle name="20 % – Poudarek4 2 2 4" xfId="144"/>
    <cellStyle name="20 % – Poudarek4 2 2 4 2" xfId="713"/>
    <cellStyle name="20 % – Poudarek4 2 2 5" xfId="714"/>
    <cellStyle name="20 % – Poudarek4 2 2 5 2" xfId="715"/>
    <cellStyle name="20 % – Poudarek4 2 2 6" xfId="716"/>
    <cellStyle name="20 % – Poudarek4 2 3" xfId="145"/>
    <cellStyle name="20 % – Poudarek4 2 3 2" xfId="717"/>
    <cellStyle name="20 % – Poudarek4 2 4" xfId="146"/>
    <cellStyle name="20 % – Poudarek4 2 4 2" xfId="718"/>
    <cellStyle name="20 % – Poudarek4 2 5" xfId="147"/>
    <cellStyle name="20 % – Poudarek4 2 6" xfId="719"/>
    <cellStyle name="20 % – Poudarek4 2 7" xfId="720"/>
    <cellStyle name="20 % – Poudarek4 3" xfId="148"/>
    <cellStyle name="20 % – Poudarek4 3 2" xfId="149"/>
    <cellStyle name="20 % – Poudarek4 3 2 2" xfId="721"/>
    <cellStyle name="20 % – Poudarek4 3 3" xfId="722"/>
    <cellStyle name="20 % – Poudarek4 4" xfId="723"/>
    <cellStyle name="20 % – Poudarek4 4 2" xfId="724"/>
    <cellStyle name="20 % – Poudarek4 4 2 2" xfId="725"/>
    <cellStyle name="20 % – Poudarek4 4 3" xfId="726"/>
    <cellStyle name="20 % – Poudarek4 4 4" xfId="727"/>
    <cellStyle name="20 % – Poudarek4 4 4 2" xfId="728"/>
    <cellStyle name="20 % – Poudarek5 2" xfId="34"/>
    <cellStyle name="20 % – Poudarek5 2 2" xfId="150"/>
    <cellStyle name="20 % – Poudarek5 2 2 2" xfId="151"/>
    <cellStyle name="20 % – Poudarek5 2 2 2 2" xfId="729"/>
    <cellStyle name="20 % – Poudarek5 2 2 3" xfId="730"/>
    <cellStyle name="20 % – Poudarek5 2 2 3 2" xfId="731"/>
    <cellStyle name="20 % – Poudarek5 2 2 4" xfId="732"/>
    <cellStyle name="20 % – Poudarek5 2 3" xfId="152"/>
    <cellStyle name="20 % – Poudarek5 2 3 2" xfId="733"/>
    <cellStyle name="20 % – Poudarek5 2 4" xfId="734"/>
    <cellStyle name="20 % – Poudarek5 2 5" xfId="735"/>
    <cellStyle name="20 % – Poudarek5 3" xfId="736"/>
    <cellStyle name="20 % – Poudarek5 3 2" xfId="737"/>
    <cellStyle name="20 % – Poudarek5 3 2 2" xfId="738"/>
    <cellStyle name="20 % – Poudarek5 3 3" xfId="739"/>
    <cellStyle name="20 % – Poudarek5 3 4" xfId="740"/>
    <cellStyle name="20 % – Poudarek6 2" xfId="35"/>
    <cellStyle name="20 % – Poudarek6 2 2" xfId="153"/>
    <cellStyle name="20 % – Poudarek6 2 2 2" xfId="154"/>
    <cellStyle name="20 % – Poudarek6 2 2 2 2" xfId="741"/>
    <cellStyle name="20 % – Poudarek6 2 2 3" xfId="155"/>
    <cellStyle name="20 % – Poudarek6 2 2 3 2" xfId="742"/>
    <cellStyle name="20 % – Poudarek6 2 2 4" xfId="156"/>
    <cellStyle name="20 % – Poudarek6 2 2 4 2" xfId="743"/>
    <cellStyle name="20 % – Poudarek6 2 2 5" xfId="744"/>
    <cellStyle name="20 % – Poudarek6 2 2 5 2" xfId="745"/>
    <cellStyle name="20 % – Poudarek6 2 2 6" xfId="746"/>
    <cellStyle name="20 % – Poudarek6 2 3" xfId="157"/>
    <cellStyle name="20 % – Poudarek6 2 3 2" xfId="747"/>
    <cellStyle name="20 % – Poudarek6 2 4" xfId="158"/>
    <cellStyle name="20 % – Poudarek6 2 4 2" xfId="748"/>
    <cellStyle name="20 % – Poudarek6 2 5" xfId="159"/>
    <cellStyle name="20 % – Poudarek6 2 6" xfId="749"/>
    <cellStyle name="20 % – Poudarek6 2 7" xfId="750"/>
    <cellStyle name="20 % – Poudarek6 3" xfId="160"/>
    <cellStyle name="20 % – Poudarek6 3 2" xfId="161"/>
    <cellStyle name="20 % – Poudarek6 3 2 2" xfId="751"/>
    <cellStyle name="20 % – Poudarek6 3 3" xfId="752"/>
    <cellStyle name="20 % – Poudarek6 4" xfId="753"/>
    <cellStyle name="20 % – Poudarek6 4 2" xfId="754"/>
    <cellStyle name="20 % – Poudarek6 4 2 2" xfId="755"/>
    <cellStyle name="20 % – Poudarek6 4 3" xfId="756"/>
    <cellStyle name="20 % – Poudarek6 4 4" xfId="757"/>
    <cellStyle name="20 % – Poudarek6 4 4 2" xfId="758"/>
    <cellStyle name="20% - Accent1" xfId="759"/>
    <cellStyle name="20% - Accent1 2" xfId="760"/>
    <cellStyle name="20% - Accent1 3" xfId="761"/>
    <cellStyle name="20% - Accent2" xfId="762"/>
    <cellStyle name="20% - Accent2 2" xfId="763"/>
    <cellStyle name="20% - Accent2 3" xfId="764"/>
    <cellStyle name="20% - Accent3" xfId="765"/>
    <cellStyle name="20% - Accent3 2" xfId="766"/>
    <cellStyle name="20% - Accent3 3" xfId="767"/>
    <cellStyle name="20% - Accent4" xfId="768"/>
    <cellStyle name="20% - Accent4 2" xfId="769"/>
    <cellStyle name="20% - Accent4 3" xfId="770"/>
    <cellStyle name="20% - Accent5" xfId="771"/>
    <cellStyle name="20% - Accent6" xfId="772"/>
    <cellStyle name="20% - Accent6 2" xfId="773"/>
    <cellStyle name="20% - Accent6 3" xfId="774"/>
    <cellStyle name="40 % – Poudarek1 2" xfId="36"/>
    <cellStyle name="40 % – Poudarek1 2 2" xfId="162"/>
    <cellStyle name="40 % – Poudarek1 2 2 2" xfId="163"/>
    <cellStyle name="40 % – Poudarek1 2 2 2 2" xfId="775"/>
    <cellStyle name="40 % – Poudarek1 2 2 3" xfId="164"/>
    <cellStyle name="40 % – Poudarek1 2 2 3 2" xfId="776"/>
    <cellStyle name="40 % – Poudarek1 2 2 4" xfId="165"/>
    <cellStyle name="40 % – Poudarek1 2 2 4 2" xfId="777"/>
    <cellStyle name="40 % – Poudarek1 2 2 5" xfId="778"/>
    <cellStyle name="40 % – Poudarek1 2 2 5 2" xfId="779"/>
    <cellStyle name="40 % – Poudarek1 2 2 6" xfId="780"/>
    <cellStyle name="40 % – Poudarek1 2 3" xfId="166"/>
    <cellStyle name="40 % – Poudarek1 2 3 2" xfId="781"/>
    <cellStyle name="40 % – Poudarek1 2 4" xfId="167"/>
    <cellStyle name="40 % – Poudarek1 2 4 2" xfId="782"/>
    <cellStyle name="40 % – Poudarek1 2 5" xfId="168"/>
    <cellStyle name="40 % – Poudarek1 2 6" xfId="783"/>
    <cellStyle name="40 % – Poudarek1 2 7" xfId="784"/>
    <cellStyle name="40 % – Poudarek1 3" xfId="169"/>
    <cellStyle name="40 % – Poudarek1 3 2" xfId="170"/>
    <cellStyle name="40 % – Poudarek1 3 2 2" xfId="785"/>
    <cellStyle name="40 % – Poudarek1 3 3" xfId="786"/>
    <cellStyle name="40 % – Poudarek1 4" xfId="787"/>
    <cellStyle name="40 % – Poudarek1 4 2" xfId="788"/>
    <cellStyle name="40 % – Poudarek1 4 2 2" xfId="789"/>
    <cellStyle name="40 % – Poudarek1 4 3" xfId="790"/>
    <cellStyle name="40 % – Poudarek1 4 4" xfId="791"/>
    <cellStyle name="40 % – Poudarek1 4 4 2" xfId="792"/>
    <cellStyle name="40 % – Poudarek2 2" xfId="37"/>
    <cellStyle name="40 % – Poudarek2 2 2" xfId="171"/>
    <cellStyle name="40 % – Poudarek2 2 2 2" xfId="172"/>
    <cellStyle name="40 % – Poudarek2 2 2 2 2" xfId="793"/>
    <cellStyle name="40 % – Poudarek2 2 2 3" xfId="794"/>
    <cellStyle name="40 % – Poudarek2 2 2 3 2" xfId="795"/>
    <cellStyle name="40 % – Poudarek2 2 2 4" xfId="796"/>
    <cellStyle name="40 % – Poudarek2 2 3" xfId="173"/>
    <cellStyle name="40 % – Poudarek2 2 3 2" xfId="797"/>
    <cellStyle name="40 % – Poudarek2 2 4" xfId="798"/>
    <cellStyle name="40 % – Poudarek2 2 5" xfId="799"/>
    <cellStyle name="40 % – Poudarek2 3" xfId="800"/>
    <cellStyle name="40 % – Poudarek2 3 2" xfId="801"/>
    <cellStyle name="40 % – Poudarek2 3 2 2" xfId="802"/>
    <cellStyle name="40 % – Poudarek2 3 3" xfId="803"/>
    <cellStyle name="40 % – Poudarek2 3 4" xfId="804"/>
    <cellStyle name="40 % – Poudarek3 2" xfId="38"/>
    <cellStyle name="40 % – Poudarek3 2 2" xfId="174"/>
    <cellStyle name="40 % – Poudarek3 2 2 2" xfId="175"/>
    <cellStyle name="40 % – Poudarek3 2 2 2 2" xfId="805"/>
    <cellStyle name="40 % – Poudarek3 2 2 3" xfId="176"/>
    <cellStyle name="40 % – Poudarek3 2 2 3 2" xfId="806"/>
    <cellStyle name="40 % – Poudarek3 2 2 4" xfId="177"/>
    <cellStyle name="40 % – Poudarek3 2 2 4 2" xfId="807"/>
    <cellStyle name="40 % – Poudarek3 2 2 5" xfId="808"/>
    <cellStyle name="40 % – Poudarek3 2 2 5 2" xfId="809"/>
    <cellStyle name="40 % – Poudarek3 2 2 6" xfId="810"/>
    <cellStyle name="40 % – Poudarek3 2 3" xfId="178"/>
    <cellStyle name="40 % – Poudarek3 2 3 2" xfId="811"/>
    <cellStyle name="40 % – Poudarek3 2 4" xfId="179"/>
    <cellStyle name="40 % – Poudarek3 2 4 2" xfId="812"/>
    <cellStyle name="40 % – Poudarek3 2 5" xfId="180"/>
    <cellStyle name="40 % – Poudarek3 2 6" xfId="813"/>
    <cellStyle name="40 % – Poudarek3 2 7" xfId="814"/>
    <cellStyle name="40 % – Poudarek3 3" xfId="181"/>
    <cellStyle name="40 % – Poudarek3 3 2" xfId="182"/>
    <cellStyle name="40 % – Poudarek3 3 2 2" xfId="815"/>
    <cellStyle name="40 % – Poudarek3 3 3" xfId="816"/>
    <cellStyle name="40 % – Poudarek3 4" xfId="817"/>
    <cellStyle name="40 % – Poudarek3 4 2" xfId="818"/>
    <cellStyle name="40 % – Poudarek3 4 2 2" xfId="819"/>
    <cellStyle name="40 % – Poudarek3 4 3" xfId="820"/>
    <cellStyle name="40 % – Poudarek3 4 4" xfId="821"/>
    <cellStyle name="40 % – Poudarek3 4 4 2" xfId="822"/>
    <cellStyle name="40 % – Poudarek4 2" xfId="39"/>
    <cellStyle name="40 % – Poudarek4 2 2" xfId="183"/>
    <cellStyle name="40 % – Poudarek4 2 2 2" xfId="184"/>
    <cellStyle name="40 % – Poudarek4 2 2 2 2" xfId="823"/>
    <cellStyle name="40 % – Poudarek4 2 2 3" xfId="185"/>
    <cellStyle name="40 % – Poudarek4 2 2 3 2" xfId="824"/>
    <cellStyle name="40 % – Poudarek4 2 2 4" xfId="186"/>
    <cellStyle name="40 % – Poudarek4 2 2 4 2" xfId="825"/>
    <cellStyle name="40 % – Poudarek4 2 2 5" xfId="826"/>
    <cellStyle name="40 % – Poudarek4 2 2 5 2" xfId="827"/>
    <cellStyle name="40 % – Poudarek4 2 2 6" xfId="828"/>
    <cellStyle name="40 % – Poudarek4 2 3" xfId="187"/>
    <cellStyle name="40 % – Poudarek4 2 3 2" xfId="829"/>
    <cellStyle name="40 % – Poudarek4 2 4" xfId="188"/>
    <cellStyle name="40 % – Poudarek4 2 4 2" xfId="830"/>
    <cellStyle name="40 % – Poudarek4 2 5" xfId="189"/>
    <cellStyle name="40 % – Poudarek4 2 6" xfId="831"/>
    <cellStyle name="40 % – Poudarek4 2 7" xfId="832"/>
    <cellStyle name="40 % – Poudarek4 3" xfId="190"/>
    <cellStyle name="40 % – Poudarek4 3 2" xfId="191"/>
    <cellStyle name="40 % – Poudarek4 3 2 2" xfId="833"/>
    <cellStyle name="40 % – Poudarek4 3 3" xfId="834"/>
    <cellStyle name="40 % – Poudarek4 4" xfId="835"/>
    <cellStyle name="40 % – Poudarek4 4 2" xfId="836"/>
    <cellStyle name="40 % – Poudarek4 4 2 2" xfId="837"/>
    <cellStyle name="40 % – Poudarek4 4 3" xfId="838"/>
    <cellStyle name="40 % – Poudarek4 4 4" xfId="839"/>
    <cellStyle name="40 % – Poudarek4 4 4 2" xfId="840"/>
    <cellStyle name="40 % – Poudarek5 2" xfId="40"/>
    <cellStyle name="40 % – Poudarek5 2 2" xfId="192"/>
    <cellStyle name="40 % – Poudarek5 2 2 2" xfId="193"/>
    <cellStyle name="40 % – Poudarek5 2 2 2 2" xfId="841"/>
    <cellStyle name="40 % – Poudarek5 2 2 3" xfId="194"/>
    <cellStyle name="40 % – Poudarek5 2 2 3 2" xfId="842"/>
    <cellStyle name="40 % – Poudarek5 2 2 4" xfId="195"/>
    <cellStyle name="40 % – Poudarek5 2 2 4 2" xfId="843"/>
    <cellStyle name="40 % – Poudarek5 2 2 5" xfId="844"/>
    <cellStyle name="40 % – Poudarek5 2 2 5 2" xfId="845"/>
    <cellStyle name="40 % – Poudarek5 2 2 6" xfId="846"/>
    <cellStyle name="40 % – Poudarek5 2 3" xfId="196"/>
    <cellStyle name="40 % – Poudarek5 2 3 2" xfId="847"/>
    <cellStyle name="40 % – Poudarek5 2 4" xfId="197"/>
    <cellStyle name="40 % – Poudarek5 2 4 2" xfId="848"/>
    <cellStyle name="40 % – Poudarek5 2 5" xfId="198"/>
    <cellStyle name="40 % – Poudarek5 2 6" xfId="849"/>
    <cellStyle name="40 % – Poudarek5 2 7" xfId="850"/>
    <cellStyle name="40 % – Poudarek5 3" xfId="199"/>
    <cellStyle name="40 % – Poudarek5 3 2" xfId="200"/>
    <cellStyle name="40 % – Poudarek5 3 2 2" xfId="851"/>
    <cellStyle name="40 % – Poudarek5 3 3" xfId="852"/>
    <cellStyle name="40 % – Poudarek5 4" xfId="853"/>
    <cellStyle name="40 % – Poudarek5 4 2" xfId="854"/>
    <cellStyle name="40 % – Poudarek5 4 2 2" xfId="855"/>
    <cellStyle name="40 % – Poudarek5 4 3" xfId="856"/>
    <cellStyle name="40 % – Poudarek5 4 4" xfId="857"/>
    <cellStyle name="40 % – Poudarek5 4 4 2" xfId="858"/>
    <cellStyle name="40 % – Poudarek6 2" xfId="20"/>
    <cellStyle name="40 % – Poudarek6 2 2" xfId="92"/>
    <cellStyle name="40 % – Poudarek6 2 2 2" xfId="201"/>
    <cellStyle name="40 % – Poudarek6 2 2 2 2" xfId="587"/>
    <cellStyle name="40 % – Poudarek6 2 2 3" xfId="202"/>
    <cellStyle name="40 % – Poudarek6 2 2 3 2" xfId="859"/>
    <cellStyle name="40 % – Poudarek6 2 2 4" xfId="203"/>
    <cellStyle name="40 % – Poudarek6 2 2 4 2" xfId="860"/>
    <cellStyle name="40 % – Poudarek6 2 2 5" xfId="861"/>
    <cellStyle name="40 % – Poudarek6 2 2 5 2" xfId="862"/>
    <cellStyle name="40 % – Poudarek6 2 2 6" xfId="863"/>
    <cellStyle name="40 % – Poudarek6 2 3" xfId="204"/>
    <cellStyle name="40 % – Poudarek6 2 3 2" xfId="588"/>
    <cellStyle name="40 % – Poudarek6 2 4" xfId="205"/>
    <cellStyle name="40 % – Poudarek6 2 4 2" xfId="589"/>
    <cellStyle name="40 % – Poudarek6 2 5" xfId="206"/>
    <cellStyle name="40 % – Poudarek6 2 5 2" xfId="590"/>
    <cellStyle name="40 % – Poudarek6 2 6" xfId="591"/>
    <cellStyle name="40 % – Poudarek6 2 7" xfId="864"/>
    <cellStyle name="40 % – Poudarek6 2 7 2" xfId="865"/>
    <cellStyle name="40 % – Poudarek6 2 7 3" xfId="866"/>
    <cellStyle name="40 % – Poudarek6 2 8" xfId="867"/>
    <cellStyle name="40 % – Poudarek6 3" xfId="207"/>
    <cellStyle name="40 % – Poudarek6 3 2" xfId="208"/>
    <cellStyle name="40 % – Poudarek6 3 2 2" xfId="868"/>
    <cellStyle name="40 % – Poudarek6 3 3" xfId="869"/>
    <cellStyle name="40 % – Poudarek6 4" xfId="870"/>
    <cellStyle name="40 % – Poudarek6 4 2" xfId="871"/>
    <cellStyle name="40 % – Poudarek6 4 2 2" xfId="872"/>
    <cellStyle name="40 % – Poudarek6 4 3" xfId="873"/>
    <cellStyle name="40 % – Poudarek6 4 4" xfId="874"/>
    <cellStyle name="40 % – Poudarek6 4 4 2" xfId="875"/>
    <cellStyle name="40% - Accent1" xfId="876"/>
    <cellStyle name="40% - Accent1 2" xfId="877"/>
    <cellStyle name="40% - Accent1 3" xfId="878"/>
    <cellStyle name="40% - Accent2" xfId="879"/>
    <cellStyle name="40% - Accent3" xfId="880"/>
    <cellStyle name="40% - Accent3 2" xfId="881"/>
    <cellStyle name="40% - Accent3 3" xfId="882"/>
    <cellStyle name="40% - Accent4" xfId="883"/>
    <cellStyle name="40% - Accent4 2" xfId="884"/>
    <cellStyle name="40% - Accent4 3" xfId="885"/>
    <cellStyle name="40% - Accent5" xfId="886"/>
    <cellStyle name="40% - Accent5 2" xfId="887"/>
    <cellStyle name="40% - Accent5 3" xfId="888"/>
    <cellStyle name="40% - Accent6" xfId="889"/>
    <cellStyle name="40% - Accent6 2" xfId="890"/>
    <cellStyle name="40% - Accent6 3" xfId="891"/>
    <cellStyle name="60 % – Poudarek1 2" xfId="41"/>
    <cellStyle name="60 % – Poudarek1 2 2" xfId="209"/>
    <cellStyle name="60 % – Poudarek1 2 2 2" xfId="210"/>
    <cellStyle name="60 % – Poudarek1 2 2 2 2" xfId="892"/>
    <cellStyle name="60 % – Poudarek1 2 2 3" xfId="211"/>
    <cellStyle name="60 % – Poudarek1 2 2 3 2" xfId="893"/>
    <cellStyle name="60 % – Poudarek1 2 2 4" xfId="212"/>
    <cellStyle name="60 % – Poudarek1 2 2 4 2" xfId="894"/>
    <cellStyle name="60 % – Poudarek1 2 2 5" xfId="895"/>
    <cellStyle name="60 % – Poudarek1 2 2 5 2" xfId="896"/>
    <cellStyle name="60 % – Poudarek1 2 2 6" xfId="897"/>
    <cellStyle name="60 % – Poudarek1 2 3" xfId="213"/>
    <cellStyle name="60 % – Poudarek1 2 3 2" xfId="898"/>
    <cellStyle name="60 % – Poudarek1 2 4" xfId="214"/>
    <cellStyle name="60 % – Poudarek1 2 4 2" xfId="899"/>
    <cellStyle name="60 % – Poudarek1 2 5" xfId="215"/>
    <cellStyle name="60 % – Poudarek1 2 6" xfId="900"/>
    <cellStyle name="60 % – Poudarek1 2 7" xfId="901"/>
    <cellStyle name="60 % – Poudarek1 3" xfId="216"/>
    <cellStyle name="60 % – Poudarek1 3 2" xfId="217"/>
    <cellStyle name="60 % – Poudarek1 3 2 2" xfId="902"/>
    <cellStyle name="60 % – Poudarek1 3 3" xfId="903"/>
    <cellStyle name="60 % – Poudarek1 4" xfId="904"/>
    <cellStyle name="60 % – Poudarek1 4 2" xfId="905"/>
    <cellStyle name="60 % – Poudarek1 4 2 2" xfId="906"/>
    <cellStyle name="60 % – Poudarek1 4 3" xfId="907"/>
    <cellStyle name="60 % – Poudarek1 4 4" xfId="908"/>
    <cellStyle name="60 % – Poudarek1 4 4 2" xfId="909"/>
    <cellStyle name="60 % – Poudarek2 2" xfId="42"/>
    <cellStyle name="60 % – Poudarek2 2 2" xfId="218"/>
    <cellStyle name="60 % – Poudarek2 2 2 2" xfId="219"/>
    <cellStyle name="60 % – Poudarek2 2 2 2 2" xfId="910"/>
    <cellStyle name="60 % – Poudarek2 2 2 3" xfId="220"/>
    <cellStyle name="60 % – Poudarek2 2 2 3 2" xfId="911"/>
    <cellStyle name="60 % – Poudarek2 2 2 4" xfId="221"/>
    <cellStyle name="60 % – Poudarek2 2 2 4 2" xfId="912"/>
    <cellStyle name="60 % – Poudarek2 2 2 5" xfId="913"/>
    <cellStyle name="60 % – Poudarek2 2 2 5 2" xfId="914"/>
    <cellStyle name="60 % – Poudarek2 2 2 6" xfId="915"/>
    <cellStyle name="60 % – Poudarek2 2 3" xfId="222"/>
    <cellStyle name="60 % – Poudarek2 2 3 2" xfId="916"/>
    <cellStyle name="60 % – Poudarek2 2 4" xfId="223"/>
    <cellStyle name="60 % – Poudarek2 2 4 2" xfId="917"/>
    <cellStyle name="60 % – Poudarek2 2 5" xfId="224"/>
    <cellStyle name="60 % – Poudarek2 2 6" xfId="918"/>
    <cellStyle name="60 % – Poudarek2 2 7" xfId="919"/>
    <cellStyle name="60 % – Poudarek2 3" xfId="225"/>
    <cellStyle name="60 % – Poudarek2 3 2" xfId="226"/>
    <cellStyle name="60 % – Poudarek2 3 2 2" xfId="920"/>
    <cellStyle name="60 % – Poudarek2 3 3" xfId="921"/>
    <cellStyle name="60 % – Poudarek2 4" xfId="922"/>
    <cellStyle name="60 % – Poudarek2 4 2" xfId="923"/>
    <cellStyle name="60 % – Poudarek2 4 2 2" xfId="924"/>
    <cellStyle name="60 % – Poudarek2 4 3" xfId="925"/>
    <cellStyle name="60 % – Poudarek2 4 4" xfId="926"/>
    <cellStyle name="60 % – Poudarek2 4 4 2" xfId="927"/>
    <cellStyle name="60 % – Poudarek3 2" xfId="43"/>
    <cellStyle name="60 % – Poudarek3 2 2" xfId="227"/>
    <cellStyle name="60 % – Poudarek3 2 2 2" xfId="228"/>
    <cellStyle name="60 % – Poudarek3 2 2 2 2" xfId="928"/>
    <cellStyle name="60 % – Poudarek3 2 2 3" xfId="229"/>
    <cellStyle name="60 % – Poudarek3 2 2 3 2" xfId="929"/>
    <cellStyle name="60 % – Poudarek3 2 2 4" xfId="230"/>
    <cellStyle name="60 % – Poudarek3 2 2 4 2" xfId="930"/>
    <cellStyle name="60 % – Poudarek3 2 2 5" xfId="931"/>
    <cellStyle name="60 % – Poudarek3 2 2 5 2" xfId="932"/>
    <cellStyle name="60 % – Poudarek3 2 2 6" xfId="933"/>
    <cellStyle name="60 % – Poudarek3 2 3" xfId="231"/>
    <cellStyle name="60 % – Poudarek3 2 3 2" xfId="934"/>
    <cellStyle name="60 % – Poudarek3 2 4" xfId="232"/>
    <cellStyle name="60 % – Poudarek3 2 4 2" xfId="935"/>
    <cellStyle name="60 % – Poudarek3 2 5" xfId="233"/>
    <cellStyle name="60 % – Poudarek3 2 6" xfId="936"/>
    <cellStyle name="60 % – Poudarek3 2 7" xfId="937"/>
    <cellStyle name="60 % – Poudarek3 3" xfId="234"/>
    <cellStyle name="60 % – Poudarek3 3 2" xfId="235"/>
    <cellStyle name="60 % – Poudarek3 3 2 2" xfId="938"/>
    <cellStyle name="60 % – Poudarek3 3 3" xfId="939"/>
    <cellStyle name="60 % – Poudarek3 4" xfId="940"/>
    <cellStyle name="60 % – Poudarek3 4 2" xfId="941"/>
    <cellStyle name="60 % – Poudarek3 4 2 2" xfId="942"/>
    <cellStyle name="60 % – Poudarek3 4 3" xfId="943"/>
    <cellStyle name="60 % – Poudarek3 4 4" xfId="944"/>
    <cellStyle name="60 % – Poudarek3 4 4 2" xfId="945"/>
    <cellStyle name="60 % – Poudarek4 2" xfId="44"/>
    <cellStyle name="60 % – Poudarek4 2 2" xfId="236"/>
    <cellStyle name="60 % – Poudarek4 2 2 2" xfId="237"/>
    <cellStyle name="60 % – Poudarek4 2 2 2 2" xfId="946"/>
    <cellStyle name="60 % – Poudarek4 2 2 3" xfId="238"/>
    <cellStyle name="60 % – Poudarek4 2 2 3 2" xfId="947"/>
    <cellStyle name="60 % – Poudarek4 2 2 4" xfId="239"/>
    <cellStyle name="60 % – Poudarek4 2 2 4 2" xfId="948"/>
    <cellStyle name="60 % – Poudarek4 2 2 5" xfId="949"/>
    <cellStyle name="60 % – Poudarek4 2 2 5 2" xfId="950"/>
    <cellStyle name="60 % – Poudarek4 2 2 6" xfId="951"/>
    <cellStyle name="60 % – Poudarek4 2 3" xfId="240"/>
    <cellStyle name="60 % – Poudarek4 2 3 2" xfId="952"/>
    <cellStyle name="60 % – Poudarek4 2 4" xfId="241"/>
    <cellStyle name="60 % – Poudarek4 2 4 2" xfId="953"/>
    <cellStyle name="60 % – Poudarek4 2 5" xfId="242"/>
    <cellStyle name="60 % – Poudarek4 2 6" xfId="954"/>
    <cellStyle name="60 % – Poudarek4 2 7" xfId="955"/>
    <cellStyle name="60 % – Poudarek4 3" xfId="243"/>
    <cellStyle name="60 % – Poudarek4 3 2" xfId="244"/>
    <cellStyle name="60 % – Poudarek4 3 2 2" xfId="956"/>
    <cellStyle name="60 % – Poudarek4 3 3" xfId="957"/>
    <cellStyle name="60 % – Poudarek4 4" xfId="958"/>
    <cellStyle name="60 % – Poudarek4 4 2" xfId="959"/>
    <cellStyle name="60 % – Poudarek4 4 2 2" xfId="960"/>
    <cellStyle name="60 % – Poudarek4 4 3" xfId="961"/>
    <cellStyle name="60 % – Poudarek4 4 4" xfId="962"/>
    <cellStyle name="60 % – Poudarek4 4 4 2" xfId="963"/>
    <cellStyle name="60 % – Poudarek5 2" xfId="45"/>
    <cellStyle name="60 % – Poudarek5 2 2" xfId="245"/>
    <cellStyle name="60 % – Poudarek5 2 2 2" xfId="246"/>
    <cellStyle name="60 % – Poudarek5 2 2 2 2" xfId="964"/>
    <cellStyle name="60 % – Poudarek5 2 2 3" xfId="247"/>
    <cellStyle name="60 % – Poudarek5 2 2 3 2" xfId="965"/>
    <cellStyle name="60 % – Poudarek5 2 2 4" xfId="248"/>
    <cellStyle name="60 % – Poudarek5 2 2 4 2" xfId="966"/>
    <cellStyle name="60 % – Poudarek5 2 2 5" xfId="967"/>
    <cellStyle name="60 % – Poudarek5 2 2 5 2" xfId="968"/>
    <cellStyle name="60 % – Poudarek5 2 2 6" xfId="969"/>
    <cellStyle name="60 % – Poudarek5 2 3" xfId="249"/>
    <cellStyle name="60 % – Poudarek5 2 3 2" xfId="970"/>
    <cellStyle name="60 % – Poudarek5 2 4" xfId="250"/>
    <cellStyle name="60 % – Poudarek5 2 4 2" xfId="971"/>
    <cellStyle name="60 % – Poudarek5 2 5" xfId="251"/>
    <cellStyle name="60 % – Poudarek5 2 6" xfId="972"/>
    <cellStyle name="60 % – Poudarek5 2 7" xfId="973"/>
    <cellStyle name="60 % – Poudarek5 3" xfId="252"/>
    <cellStyle name="60 % – Poudarek5 3 2" xfId="253"/>
    <cellStyle name="60 % – Poudarek5 3 2 2" xfId="974"/>
    <cellStyle name="60 % – Poudarek5 3 3" xfId="975"/>
    <cellStyle name="60 % – Poudarek5 4" xfId="976"/>
    <cellStyle name="60 % – Poudarek5 4 2" xfId="977"/>
    <cellStyle name="60 % – Poudarek5 4 2 2" xfId="978"/>
    <cellStyle name="60 % – Poudarek5 4 3" xfId="979"/>
    <cellStyle name="60 % – Poudarek5 4 4" xfId="980"/>
    <cellStyle name="60 % – Poudarek5 4 4 2" xfId="981"/>
    <cellStyle name="60 % – Poudarek6 2" xfId="46"/>
    <cellStyle name="60 % – Poudarek6 2 2" xfId="254"/>
    <cellStyle name="60 % – Poudarek6 2 2 2" xfId="255"/>
    <cellStyle name="60 % – Poudarek6 2 2 2 2" xfId="982"/>
    <cellStyle name="60 % – Poudarek6 2 2 3" xfId="256"/>
    <cellStyle name="60 % – Poudarek6 2 2 3 2" xfId="983"/>
    <cellStyle name="60 % – Poudarek6 2 2 4" xfId="257"/>
    <cellStyle name="60 % – Poudarek6 2 2 4 2" xfId="984"/>
    <cellStyle name="60 % – Poudarek6 2 2 5" xfId="985"/>
    <cellStyle name="60 % – Poudarek6 2 2 5 2" xfId="986"/>
    <cellStyle name="60 % – Poudarek6 2 2 6" xfId="987"/>
    <cellStyle name="60 % – Poudarek6 2 3" xfId="258"/>
    <cellStyle name="60 % – Poudarek6 2 3 2" xfId="988"/>
    <cellStyle name="60 % – Poudarek6 2 4" xfId="259"/>
    <cellStyle name="60 % – Poudarek6 2 4 2" xfId="989"/>
    <cellStyle name="60 % – Poudarek6 2 5" xfId="260"/>
    <cellStyle name="60 % – Poudarek6 2 6" xfId="990"/>
    <cellStyle name="60 % – Poudarek6 2 7" xfId="991"/>
    <cellStyle name="60 % – Poudarek6 3" xfId="261"/>
    <cellStyle name="60 % – Poudarek6 3 2" xfId="262"/>
    <cellStyle name="60 % – Poudarek6 3 2 2" xfId="992"/>
    <cellStyle name="60 % – Poudarek6 3 3" xfId="993"/>
    <cellStyle name="60 % – Poudarek6 4" xfId="994"/>
    <cellStyle name="60 % – Poudarek6 4 2" xfId="995"/>
    <cellStyle name="60 % – Poudarek6 4 2 2" xfId="996"/>
    <cellStyle name="60 % – Poudarek6 4 3" xfId="997"/>
    <cellStyle name="60 % – Poudarek6 4 4" xfId="998"/>
    <cellStyle name="60 % – Poudarek6 4 4 2" xfId="999"/>
    <cellStyle name="60% - Accent1" xfId="1000"/>
    <cellStyle name="60% - Accent1 2" xfId="1001"/>
    <cellStyle name="60% - Accent1 3" xfId="1002"/>
    <cellStyle name="60% - Accent2" xfId="1003"/>
    <cellStyle name="60% - Accent2 2" xfId="1004"/>
    <cellStyle name="60% - Accent2 3" xfId="1005"/>
    <cellStyle name="60% - Accent3" xfId="1006"/>
    <cellStyle name="60% - Accent3 2" xfId="1007"/>
    <cellStyle name="60% - Accent3 3" xfId="1008"/>
    <cellStyle name="60% - Accent4" xfId="1009"/>
    <cellStyle name="60% - Accent4 2" xfId="1010"/>
    <cellStyle name="60% - Accent4 3" xfId="1011"/>
    <cellStyle name="60% - Accent5" xfId="1012"/>
    <cellStyle name="60% - Accent5 2" xfId="1013"/>
    <cellStyle name="60% - Accent5 3" xfId="1014"/>
    <cellStyle name="60% - Accent6" xfId="1015"/>
    <cellStyle name="60% - Accent6 2" xfId="1016"/>
    <cellStyle name="60% - Accent6 3" xfId="1017"/>
    <cellStyle name="Accent1" xfId="1018"/>
    <cellStyle name="Accent1 2" xfId="1019"/>
    <cellStyle name="Accent1 2 2" xfId="1020"/>
    <cellStyle name="Accent1 3" xfId="1021"/>
    <cellStyle name="Accent1 3 2" xfId="1022"/>
    <cellStyle name="Accent1 4" xfId="1023"/>
    <cellStyle name="Accent1 5" xfId="1024"/>
    <cellStyle name="Accent1 6" xfId="1025"/>
    <cellStyle name="Accent2" xfId="1026"/>
    <cellStyle name="Accent2 2" xfId="1027"/>
    <cellStyle name="Accent2 2 2" xfId="1028"/>
    <cellStyle name="Accent2 3" xfId="1029"/>
    <cellStyle name="Accent2 3 2" xfId="1030"/>
    <cellStyle name="Accent2 4" xfId="1031"/>
    <cellStyle name="Accent2 5" xfId="1032"/>
    <cellStyle name="Accent2 6" xfId="1033"/>
    <cellStyle name="Accent3" xfId="1034"/>
    <cellStyle name="Accent3 2" xfId="1035"/>
    <cellStyle name="Accent3 2 2" xfId="1036"/>
    <cellStyle name="Accent3 3" xfId="1037"/>
    <cellStyle name="Accent3 3 2" xfId="1038"/>
    <cellStyle name="Accent3 4" xfId="1039"/>
    <cellStyle name="Accent3 5" xfId="1040"/>
    <cellStyle name="Accent3 6" xfId="1041"/>
    <cellStyle name="Accent4" xfId="1042"/>
    <cellStyle name="Accent4 2" xfId="1043"/>
    <cellStyle name="Accent4 2 2" xfId="1044"/>
    <cellStyle name="Accent4 3" xfId="1045"/>
    <cellStyle name="Accent4 3 2" xfId="1046"/>
    <cellStyle name="Accent4 4" xfId="1047"/>
    <cellStyle name="Accent4 5" xfId="1048"/>
    <cellStyle name="Accent4 6" xfId="1049"/>
    <cellStyle name="Accent5" xfId="1050"/>
    <cellStyle name="Accent5 2" xfId="1051"/>
    <cellStyle name="Accent5 2 2" xfId="1052"/>
    <cellStyle name="Accent5 3" xfId="1053"/>
    <cellStyle name="Accent5 3 2" xfId="1054"/>
    <cellStyle name="Accent5 4" xfId="1055"/>
    <cellStyle name="Accent5 5" xfId="1056"/>
    <cellStyle name="Accent6" xfId="1057"/>
    <cellStyle name="Accent6 2" xfId="1058"/>
    <cellStyle name="Accent6 2 2" xfId="1059"/>
    <cellStyle name="Accent6 3" xfId="1060"/>
    <cellStyle name="Accent6 3 2" xfId="1061"/>
    <cellStyle name="Accent6 4" xfId="1062"/>
    <cellStyle name="Accent6 5" xfId="1063"/>
    <cellStyle name="Accent6 6" xfId="1064"/>
    <cellStyle name="Background" xfId="263"/>
    <cellStyle name="Background 2" xfId="264"/>
    <cellStyle name="Bad" xfId="1065"/>
    <cellStyle name="Bad 2" xfId="1066"/>
    <cellStyle name="Bad 3" xfId="1067"/>
    <cellStyle name="Bad 3 2" xfId="1068"/>
    <cellStyle name="Bad 4" xfId="1069"/>
    <cellStyle name="Bad 5" xfId="1070"/>
    <cellStyle name="Bad 6" xfId="1071"/>
    <cellStyle name="Calculation" xfId="1072"/>
    <cellStyle name="Calculation 2" xfId="1073"/>
    <cellStyle name="Calculation 3" xfId="1074"/>
    <cellStyle name="Calculation 4" xfId="1075"/>
    <cellStyle name="Calculation 4 2" xfId="1076"/>
    <cellStyle name="Calculation 5" xfId="1077"/>
    <cellStyle name="Calculation 6" xfId="1078"/>
    <cellStyle name="Calculation 7" xfId="1079"/>
    <cellStyle name="Card" xfId="265"/>
    <cellStyle name="Card 2" xfId="266"/>
    <cellStyle name="Card 2 2" xfId="267"/>
    <cellStyle name="Card 2 2 2" xfId="1080"/>
    <cellStyle name="Card 2 3" xfId="1081"/>
    <cellStyle name="Card 3" xfId="268"/>
    <cellStyle name="Card 3 2" xfId="1082"/>
    <cellStyle name="Card 4" xfId="1083"/>
    <cellStyle name="Card B" xfId="269"/>
    <cellStyle name="Card B 2" xfId="270"/>
    <cellStyle name="Card B 2 2" xfId="271"/>
    <cellStyle name="Card B 2 2 2" xfId="1084"/>
    <cellStyle name="Card B 2 3" xfId="1085"/>
    <cellStyle name="Card B 3" xfId="272"/>
    <cellStyle name="Card B 3 2" xfId="1086"/>
    <cellStyle name="Card B 4" xfId="1087"/>
    <cellStyle name="Card BL" xfId="273"/>
    <cellStyle name="Card BL 2" xfId="274"/>
    <cellStyle name="Card BL 2 2" xfId="275"/>
    <cellStyle name="Card BL 2 2 2" xfId="1088"/>
    <cellStyle name="Card BL 2 3" xfId="1089"/>
    <cellStyle name="Card BL 3" xfId="276"/>
    <cellStyle name="Card BL 3 2" xfId="1090"/>
    <cellStyle name="Card BL 4" xfId="1091"/>
    <cellStyle name="Card BR" xfId="277"/>
    <cellStyle name="Card BR 2" xfId="278"/>
    <cellStyle name="Card BR 2 2" xfId="279"/>
    <cellStyle name="Card BR 2 2 2" xfId="1092"/>
    <cellStyle name="Card BR 2 3" xfId="1093"/>
    <cellStyle name="Card BR 3" xfId="280"/>
    <cellStyle name="Card BR 3 2" xfId="1094"/>
    <cellStyle name="Card BR 4" xfId="1095"/>
    <cellStyle name="Card L" xfId="281"/>
    <cellStyle name="Card L 2" xfId="282"/>
    <cellStyle name="Card L 2 2" xfId="283"/>
    <cellStyle name="Card L 2 2 2" xfId="1096"/>
    <cellStyle name="Card L 2 3" xfId="1097"/>
    <cellStyle name="Card L 3" xfId="284"/>
    <cellStyle name="Card L 3 2" xfId="1098"/>
    <cellStyle name="Card L 4" xfId="1099"/>
    <cellStyle name="Card R" xfId="285"/>
    <cellStyle name="Card R 2" xfId="286"/>
    <cellStyle name="Card R 2 2" xfId="287"/>
    <cellStyle name="Card R 2 2 2" xfId="1100"/>
    <cellStyle name="Card R 2 3" xfId="1101"/>
    <cellStyle name="Card R 3" xfId="288"/>
    <cellStyle name="Card R 3 2" xfId="1102"/>
    <cellStyle name="Card R 4" xfId="1103"/>
    <cellStyle name="Card T" xfId="289"/>
    <cellStyle name="Card T 2" xfId="290"/>
    <cellStyle name="Card T 2 2" xfId="291"/>
    <cellStyle name="Card T 2 2 2" xfId="1104"/>
    <cellStyle name="Card T 2 3" xfId="1105"/>
    <cellStyle name="Card T 3" xfId="292"/>
    <cellStyle name="Card T 3 2" xfId="1106"/>
    <cellStyle name="Card T 4" xfId="1107"/>
    <cellStyle name="Card TL" xfId="293"/>
    <cellStyle name="Card TL 2" xfId="294"/>
    <cellStyle name="Card TL 2 2" xfId="295"/>
    <cellStyle name="Card TL 2 2 2" xfId="1108"/>
    <cellStyle name="Card TL 2 3" xfId="1109"/>
    <cellStyle name="Card TL 3" xfId="296"/>
    <cellStyle name="Card TL 3 2" xfId="1110"/>
    <cellStyle name="Card TL 4" xfId="1111"/>
    <cellStyle name="Card TR" xfId="297"/>
    <cellStyle name="Card TR 2" xfId="298"/>
    <cellStyle name="Card TR 2 2" xfId="299"/>
    <cellStyle name="Card TR 2 2 2" xfId="1112"/>
    <cellStyle name="Card TR 2 3" xfId="1113"/>
    <cellStyle name="Card TR 3" xfId="300"/>
    <cellStyle name="Card TR 3 2" xfId="1114"/>
    <cellStyle name="Card TR 4" xfId="1115"/>
    <cellStyle name="Card_CNS" xfId="301"/>
    <cellStyle name="Check Cell" xfId="1116"/>
    <cellStyle name="Check Cell 2" xfId="1117"/>
    <cellStyle name="Check Cell 2 2" xfId="1118"/>
    <cellStyle name="Check Cell 3" xfId="1119"/>
    <cellStyle name="Check Cell 4" xfId="1120"/>
    <cellStyle name="Check Cell 4 2" xfId="1121"/>
    <cellStyle name="Check Cell 5" xfId="1122"/>
    <cellStyle name="Check Cell 6" xfId="1123"/>
    <cellStyle name="cifra" xfId="1124"/>
    <cellStyle name="Column Header" xfId="302"/>
    <cellStyle name="Column Header 2" xfId="303"/>
    <cellStyle name="Column Header 2 2" xfId="304"/>
    <cellStyle name="Column Header 2 2 2" xfId="1125"/>
    <cellStyle name="Column Header 2 3" xfId="1126"/>
    <cellStyle name="Column Header 3" xfId="305"/>
    <cellStyle name="Column Header 3 2" xfId="1127"/>
    <cellStyle name="Column Header 4" xfId="1128"/>
    <cellStyle name="Comma 10" xfId="1129"/>
    <cellStyle name="Comma 10 2" xfId="1130"/>
    <cellStyle name="Comma 11" xfId="1131"/>
    <cellStyle name="Comma 11 2" xfId="1132"/>
    <cellStyle name="Comma 12" xfId="1133"/>
    <cellStyle name="Comma 12 2" xfId="1134"/>
    <cellStyle name="Comma 13" xfId="1135"/>
    <cellStyle name="Comma 13 2" xfId="1136"/>
    <cellStyle name="Comma 14" xfId="1137"/>
    <cellStyle name="Comma 14 2" xfId="1138"/>
    <cellStyle name="Comma 15" xfId="1139"/>
    <cellStyle name="Comma 15 2" xfId="1140"/>
    <cellStyle name="Comma 16" xfId="1141"/>
    <cellStyle name="Comma 16 2" xfId="1142"/>
    <cellStyle name="Comma 17" xfId="1143"/>
    <cellStyle name="Comma 17 2" xfId="1144"/>
    <cellStyle name="Comma 18" xfId="1145"/>
    <cellStyle name="Comma 18 2" xfId="1146"/>
    <cellStyle name="Comma 19" xfId="1147"/>
    <cellStyle name="Comma 2" xfId="47"/>
    <cellStyle name="Comma 2 2" xfId="1148"/>
    <cellStyle name="Comma 2 2 2" xfId="1149"/>
    <cellStyle name="Comma 2 3" xfId="1150"/>
    <cellStyle name="Comma 2 3 2" xfId="1151"/>
    <cellStyle name="Comma 2 4" xfId="1152"/>
    <cellStyle name="Comma 20" xfId="1153"/>
    <cellStyle name="Comma 20 2" xfId="1154"/>
    <cellStyle name="Comma 21" xfId="1155"/>
    <cellStyle name="Comma 22" xfId="1156"/>
    <cellStyle name="Comma 23" xfId="1157"/>
    <cellStyle name="Comma 23 2" xfId="1158"/>
    <cellStyle name="Comma 24" xfId="1159"/>
    <cellStyle name="Comma 24 2" xfId="1160"/>
    <cellStyle name="Comma 25" xfId="1161"/>
    <cellStyle name="Comma 25 2" xfId="1162"/>
    <cellStyle name="Comma 26" xfId="1163"/>
    <cellStyle name="Comma 27" xfId="1164"/>
    <cellStyle name="Comma 28" xfId="1165"/>
    <cellStyle name="Comma 29" xfId="1166"/>
    <cellStyle name="Comma 29 2" xfId="1167"/>
    <cellStyle name="Comma 3" xfId="1168"/>
    <cellStyle name="Comma 3 2" xfId="1169"/>
    <cellStyle name="Comma 3 2 2" xfId="1170"/>
    <cellStyle name="Comma 3 2 3" xfId="1171"/>
    <cellStyle name="Comma 3 2 4" xfId="1172"/>
    <cellStyle name="Comma 3 3" xfId="1173"/>
    <cellStyle name="Comma 3 3 2" xfId="1174"/>
    <cellStyle name="Comma 3 3 3" xfId="1175"/>
    <cellStyle name="Comma 3 4" xfId="1176"/>
    <cellStyle name="Comma 30" xfId="1177"/>
    <cellStyle name="Comma 30 2" xfId="1178"/>
    <cellStyle name="Comma 31" xfId="1179"/>
    <cellStyle name="Comma 31 2" xfId="1180"/>
    <cellStyle name="Comma 32" xfId="1181"/>
    <cellStyle name="Comma 32 2" xfId="1182"/>
    <cellStyle name="Comma 33" xfId="1183"/>
    <cellStyle name="Comma 33 2" xfId="1184"/>
    <cellStyle name="Comma 34" xfId="1185"/>
    <cellStyle name="Comma 34 2" xfId="1186"/>
    <cellStyle name="Comma 35" xfId="1187"/>
    <cellStyle name="Comma 35 2" xfId="1188"/>
    <cellStyle name="Comma 36" xfId="1189"/>
    <cellStyle name="Comma 36 2" xfId="1190"/>
    <cellStyle name="Comma 37" xfId="1191"/>
    <cellStyle name="Comma 37 2" xfId="1192"/>
    <cellStyle name="Comma 38" xfId="1193"/>
    <cellStyle name="Comma 39" xfId="1194"/>
    <cellStyle name="Comma 4" xfId="1195"/>
    <cellStyle name="Comma 4 2" xfId="1196"/>
    <cellStyle name="Comma 4 2 2" xfId="1197"/>
    <cellStyle name="Comma 4 2 3" xfId="1198"/>
    <cellStyle name="Comma 4 2 4" xfId="1199"/>
    <cellStyle name="Comma 4 3" xfId="1200"/>
    <cellStyle name="Comma 4 3 2" xfId="1201"/>
    <cellStyle name="Comma 4 3 3" xfId="1202"/>
    <cellStyle name="Comma 4 4" xfId="1203"/>
    <cellStyle name="Comma 40" xfId="1204"/>
    <cellStyle name="Comma 5" xfId="1205"/>
    <cellStyle name="Comma 5 2" xfId="1206"/>
    <cellStyle name="Comma 5 2 2" xfId="1207"/>
    <cellStyle name="Comma 5 2 3" xfId="1208"/>
    <cellStyle name="Comma 6" xfId="1209"/>
    <cellStyle name="Comma 6 2" xfId="1210"/>
    <cellStyle name="Comma 6 2 2" xfId="1211"/>
    <cellStyle name="Comma 6 2 3" xfId="1212"/>
    <cellStyle name="Comma 7" xfId="1213"/>
    <cellStyle name="Comma 7 2" xfId="1214"/>
    <cellStyle name="Comma 8" xfId="1215"/>
    <cellStyle name="Comma 8 2" xfId="1216"/>
    <cellStyle name="Comma 9" xfId="1217"/>
    <cellStyle name="Comma 9 2" xfId="1218"/>
    <cellStyle name="Currency 10" xfId="1219"/>
    <cellStyle name="Currency 10 2" xfId="1220"/>
    <cellStyle name="Currency 11" xfId="1221"/>
    <cellStyle name="Currency 11 2" xfId="1222"/>
    <cellStyle name="Currency 12" xfId="1223"/>
    <cellStyle name="Currency 12 2" xfId="1224"/>
    <cellStyle name="Currency 13" xfId="1225"/>
    <cellStyle name="Currency 13 2" xfId="1226"/>
    <cellStyle name="Currency 14" xfId="1227"/>
    <cellStyle name="Currency 14 2" xfId="1228"/>
    <cellStyle name="Currency 15" xfId="1229"/>
    <cellStyle name="Currency 15 2" xfId="1230"/>
    <cellStyle name="Currency 16" xfId="1231"/>
    <cellStyle name="Currency 16 2" xfId="1232"/>
    <cellStyle name="Currency 17" xfId="1233"/>
    <cellStyle name="Currency 17 2" xfId="1234"/>
    <cellStyle name="Currency 18" xfId="1235"/>
    <cellStyle name="Currency 18 2" xfId="1236"/>
    <cellStyle name="Currency 19" xfId="1237"/>
    <cellStyle name="Currency 19 2" xfId="1238"/>
    <cellStyle name="Currency 2" xfId="1239"/>
    <cellStyle name="Currency 2 2" xfId="1240"/>
    <cellStyle name="Currency 20" xfId="1241"/>
    <cellStyle name="Currency 20 2" xfId="1242"/>
    <cellStyle name="Currency 21" xfId="1243"/>
    <cellStyle name="Currency 21 2" xfId="1244"/>
    <cellStyle name="Currency 22" xfId="1245"/>
    <cellStyle name="Currency 22 2" xfId="1246"/>
    <cellStyle name="Currency 23" xfId="1247"/>
    <cellStyle name="Currency 23 2" xfId="1248"/>
    <cellStyle name="Currency 24" xfId="1249"/>
    <cellStyle name="Currency 24 2" xfId="1250"/>
    <cellStyle name="Currency 25" xfId="1251"/>
    <cellStyle name="Currency 25 2" xfId="1252"/>
    <cellStyle name="Currency 26" xfId="1253"/>
    <cellStyle name="Currency 26 2" xfId="1254"/>
    <cellStyle name="Currency 27" xfId="1255"/>
    <cellStyle name="Currency 27 2" xfId="1256"/>
    <cellStyle name="Currency 28" xfId="1257"/>
    <cellStyle name="Currency 28 2" xfId="1258"/>
    <cellStyle name="Currency 29" xfId="1259"/>
    <cellStyle name="Currency 29 2" xfId="1260"/>
    <cellStyle name="Currency 3" xfId="1261"/>
    <cellStyle name="Currency 3 2" xfId="1262"/>
    <cellStyle name="Currency 30" xfId="1263"/>
    <cellStyle name="Currency 30 2" xfId="1264"/>
    <cellStyle name="Currency 31" xfId="1265"/>
    <cellStyle name="Currency 31 2" xfId="1266"/>
    <cellStyle name="Currency 4" xfId="1267"/>
    <cellStyle name="Currency 4 2" xfId="1268"/>
    <cellStyle name="Currency 5" xfId="1269"/>
    <cellStyle name="Currency 5 2" xfId="1270"/>
    <cellStyle name="Currency 5 3" xfId="1271"/>
    <cellStyle name="Currency 6" xfId="1272"/>
    <cellStyle name="Currency 6 2" xfId="1273"/>
    <cellStyle name="Currency 7" xfId="1274"/>
    <cellStyle name="Currency 7 2" xfId="1275"/>
    <cellStyle name="Currency 8" xfId="1276"/>
    <cellStyle name="Currency 8 2" xfId="1277"/>
    <cellStyle name="Currency 9" xfId="1278"/>
    <cellStyle name="Currency 9 2" xfId="1279"/>
    <cellStyle name="data" xfId="1280"/>
    <cellStyle name="Desno" xfId="1281"/>
    <cellStyle name="Dobro 2" xfId="48"/>
    <cellStyle name="Dobro 2 2" xfId="306"/>
    <cellStyle name="Dobro 2 2 2" xfId="307"/>
    <cellStyle name="Dobro 2 2 2 2" xfId="1282"/>
    <cellStyle name="Dobro 2 2 3" xfId="308"/>
    <cellStyle name="Dobro 2 2 3 2" xfId="1283"/>
    <cellStyle name="Dobro 2 2 4" xfId="309"/>
    <cellStyle name="Dobro 2 2 4 2" xfId="1284"/>
    <cellStyle name="Dobro 2 2 5" xfId="1285"/>
    <cellStyle name="Dobro 2 2 5 2" xfId="1286"/>
    <cellStyle name="Dobro 2 2 6" xfId="1287"/>
    <cellStyle name="Dobro 2 3" xfId="310"/>
    <cellStyle name="Dobro 2 3 2" xfId="1288"/>
    <cellStyle name="Dobro 2 4" xfId="311"/>
    <cellStyle name="Dobro 2 4 2" xfId="1289"/>
    <cellStyle name="Dobro 2 5" xfId="312"/>
    <cellStyle name="Dobro 2 6" xfId="1290"/>
    <cellStyle name="Dobro 2 7" xfId="1291"/>
    <cellStyle name="Dobro 3" xfId="313"/>
    <cellStyle name="Dobro 3 2" xfId="314"/>
    <cellStyle name="Dobro 3 2 2" xfId="1292"/>
    <cellStyle name="Dobro 3 3" xfId="1293"/>
    <cellStyle name="Dobro 4" xfId="1294"/>
    <cellStyle name="Dobro 4 2" xfId="1295"/>
    <cellStyle name="Dobro 4 2 2" xfId="1296"/>
    <cellStyle name="Dobro 4 3" xfId="1297"/>
    <cellStyle name="Dobro 4 4" xfId="1298"/>
    <cellStyle name="Dobro 4 4 2" xfId="1299"/>
    <cellStyle name="Euro" xfId="12"/>
    <cellStyle name="Euro 2" xfId="315"/>
    <cellStyle name="Euro 2 2" xfId="316"/>
    <cellStyle name="Euro 2 2 2" xfId="1300"/>
    <cellStyle name="Euro 2 3" xfId="1301"/>
    <cellStyle name="Euro 3" xfId="317"/>
    <cellStyle name="Euro 3 2" xfId="318"/>
    <cellStyle name="Euro 3 2 2" xfId="1302"/>
    <cellStyle name="Euro 3 3" xfId="1303"/>
    <cellStyle name="Euro 4" xfId="319"/>
    <cellStyle name="Euro 4 2" xfId="320"/>
    <cellStyle name="Euro 4 2 2" xfId="1304"/>
    <cellStyle name="Euro 4 3" xfId="1305"/>
    <cellStyle name="Euro 5" xfId="321"/>
    <cellStyle name="Euro 5 2" xfId="1306"/>
    <cellStyle name="Euro 6" xfId="322"/>
    <cellStyle name="Euro 6 2" xfId="1307"/>
    <cellStyle name="Euro 7" xfId="1308"/>
    <cellStyle name="Euro 7 2" xfId="1309"/>
    <cellStyle name="Euro 8" xfId="1310"/>
    <cellStyle name="Excel Built-in Normal" xfId="102"/>
    <cellStyle name="Excel Built-in Normal 2" xfId="1311"/>
    <cellStyle name="Excel Built-in Normal 2 2" xfId="1312"/>
    <cellStyle name="Excel Built-in Normal 3" xfId="1313"/>
    <cellStyle name="Explanatory Text" xfId="1314"/>
    <cellStyle name="Explanatory Text 2" xfId="1315"/>
    <cellStyle name="Explanatory Text 3" xfId="1316"/>
    <cellStyle name="Explanatory Text 4" xfId="1317"/>
    <cellStyle name="Good" xfId="1318"/>
    <cellStyle name="Heading 1" xfId="1319"/>
    <cellStyle name="Heading 1 2" xfId="1320"/>
    <cellStyle name="Heading 1 3" xfId="1321"/>
    <cellStyle name="Heading 1 3 2" xfId="1322"/>
    <cellStyle name="Heading 1 4" xfId="1323"/>
    <cellStyle name="Heading 1 5" xfId="1324"/>
    <cellStyle name="Heading 1 6" xfId="1325"/>
    <cellStyle name="Heading 2" xfId="1326"/>
    <cellStyle name="Heading 2 2" xfId="1327"/>
    <cellStyle name="Heading 2 3" xfId="1328"/>
    <cellStyle name="Heading 2 3 2" xfId="1329"/>
    <cellStyle name="Heading 2 4" xfId="1330"/>
    <cellStyle name="Heading 2 5" xfId="1331"/>
    <cellStyle name="Heading 2 6" xfId="1332"/>
    <cellStyle name="Heading 3" xfId="1333"/>
    <cellStyle name="Heading 3 2" xfId="1334"/>
    <cellStyle name="Heading 3 3" xfId="1335"/>
    <cellStyle name="Heading 3 4" xfId="1336"/>
    <cellStyle name="Heading 3 4 2" xfId="1337"/>
    <cellStyle name="Heading 3 5" xfId="1338"/>
    <cellStyle name="Heading 3 6" xfId="1339"/>
    <cellStyle name="Heading 3 7" xfId="1340"/>
    <cellStyle name="Heading 4" xfId="1341"/>
    <cellStyle name="Heading 4 2" xfId="1342"/>
    <cellStyle name="Heading 4 3" xfId="1343"/>
    <cellStyle name="Heading 4 3 2" xfId="1344"/>
    <cellStyle name="Heading 4 4" xfId="1345"/>
    <cellStyle name="Heading 4 5" xfId="1346"/>
    <cellStyle name="Hiperpovezava 2" xfId="106"/>
    <cellStyle name="Hiperpovezava 2 2" xfId="323"/>
    <cellStyle name="Hiperpovezava 2 3" xfId="324"/>
    <cellStyle name="Hiperpovezava 2 4" xfId="1347"/>
    <cellStyle name="Hiperpovezava 2 4 2" xfId="1348"/>
    <cellStyle name="Hiperpovezava 2 4 2 2" xfId="1349"/>
    <cellStyle name="Hiperpovezava 2 4 2 3" xfId="1350"/>
    <cellStyle name="Hiperpovezava 2 4 3" xfId="1351"/>
    <cellStyle name="Hiperpovezava 2 5" xfId="1352"/>
    <cellStyle name="Hiperpovezava 3" xfId="1353"/>
    <cellStyle name="Input" xfId="1354"/>
    <cellStyle name="Input 2" xfId="325"/>
    <cellStyle name="Input 2 2" xfId="326"/>
    <cellStyle name="Input 2 2 2" xfId="1355"/>
    <cellStyle name="Input 2 3" xfId="1356"/>
    <cellStyle name="Input 2 4" xfId="1357"/>
    <cellStyle name="Input 3" xfId="1358"/>
    <cellStyle name="Input 4" xfId="1359"/>
    <cellStyle name="Input 4 2" xfId="1360"/>
    <cellStyle name="Input 5" xfId="1361"/>
    <cellStyle name="Input 6" xfId="1362"/>
    <cellStyle name="Input 7" xfId="1363"/>
    <cellStyle name="Izhod 2" xfId="49"/>
    <cellStyle name="Izhod 2 2" xfId="327"/>
    <cellStyle name="Izhod 2 2 2" xfId="328"/>
    <cellStyle name="Izhod 2 2 2 2" xfId="1364"/>
    <cellStyle name="Izhod 2 2 3" xfId="329"/>
    <cellStyle name="Izhod 2 2 3 2" xfId="1365"/>
    <cellStyle name="Izhod 2 2 4" xfId="330"/>
    <cellStyle name="Izhod 2 2 4 2" xfId="1366"/>
    <cellStyle name="Izhod 2 2 5" xfId="1367"/>
    <cellStyle name="Izhod 2 2 5 2" xfId="1368"/>
    <cellStyle name="Izhod 2 2 6" xfId="1369"/>
    <cellStyle name="Izhod 2 3" xfId="331"/>
    <cellStyle name="Izhod 2 3 2" xfId="1370"/>
    <cellStyle name="Izhod 2 4" xfId="332"/>
    <cellStyle name="Izhod 2 4 2" xfId="1371"/>
    <cellStyle name="Izhod 2 5" xfId="333"/>
    <cellStyle name="Izhod 2 6" xfId="1372"/>
    <cellStyle name="Izhod 2 7" xfId="1373"/>
    <cellStyle name="Izhod 3" xfId="334"/>
    <cellStyle name="Izhod 3 2" xfId="335"/>
    <cellStyle name="Izhod 3 2 2" xfId="1374"/>
    <cellStyle name="Izhod 3 3" xfId="1375"/>
    <cellStyle name="Izhod 4" xfId="1376"/>
    <cellStyle name="Izhod 4 2" xfId="1377"/>
    <cellStyle name="Izhod 4 2 2" xfId="1378"/>
    <cellStyle name="Izhod 4 3" xfId="1379"/>
    <cellStyle name="Izhod 4 4" xfId="1380"/>
    <cellStyle name="Izhod 4 4 2" xfId="1381"/>
    <cellStyle name="kolona A" xfId="1382"/>
    <cellStyle name="kolona B" xfId="1383"/>
    <cellStyle name="kolona C" xfId="1384"/>
    <cellStyle name="kolona E" xfId="1385"/>
    <cellStyle name="kolona F" xfId="1386"/>
    <cellStyle name="kolona G" xfId="1387"/>
    <cellStyle name="kolona H" xfId="1388"/>
    <cellStyle name="KOMENTAR" xfId="1389"/>
    <cellStyle name="Linked Cell" xfId="1390"/>
    <cellStyle name="Linked Cell 2" xfId="1391"/>
    <cellStyle name="Linked Cell 3" xfId="1392"/>
    <cellStyle name="Linked Cell 4" xfId="1393"/>
    <cellStyle name="Linked Cell 5" xfId="1394"/>
    <cellStyle name="Naslov 1 2" xfId="50"/>
    <cellStyle name="Naslov 1 2 2" xfId="336"/>
    <cellStyle name="Naslov 1 2 2 2" xfId="337"/>
    <cellStyle name="Naslov 1 2 2 2 2" xfId="1395"/>
    <cellStyle name="Naslov 1 2 2 3" xfId="338"/>
    <cellStyle name="Naslov 1 2 3" xfId="339"/>
    <cellStyle name="Naslov 1 2 4" xfId="340"/>
    <cellStyle name="Naslov 1 2 5" xfId="1396"/>
    <cellStyle name="Naslov 1 2 6" xfId="1397"/>
    <cellStyle name="Naslov 1 3" xfId="341"/>
    <cellStyle name="Naslov 1 3 2" xfId="342"/>
    <cellStyle name="Naslov 1 3 3" xfId="1398"/>
    <cellStyle name="Naslov 1 4" xfId="1399"/>
    <cellStyle name="Naslov 1 4 2" xfId="1400"/>
    <cellStyle name="Naslov 1 4 2 2" xfId="1401"/>
    <cellStyle name="Naslov 1 4 3" xfId="1402"/>
    <cellStyle name="Naslov 1 4 4" xfId="1403"/>
    <cellStyle name="Naslov 1 4 4 2" xfId="1404"/>
    <cellStyle name="Naslov 2 2" xfId="51"/>
    <cellStyle name="Naslov 2 2 2" xfId="343"/>
    <cellStyle name="Naslov 2 2 2 2" xfId="344"/>
    <cellStyle name="Naslov 2 2 2 2 2" xfId="1405"/>
    <cellStyle name="Naslov 2 2 2 3" xfId="345"/>
    <cellStyle name="Naslov 2 2 3" xfId="346"/>
    <cellStyle name="Naslov 2 2 4" xfId="347"/>
    <cellStyle name="Naslov 2 2 5" xfId="1406"/>
    <cellStyle name="Naslov 2 2 6" xfId="1407"/>
    <cellStyle name="Naslov 2 3" xfId="348"/>
    <cellStyle name="Naslov 2 3 2" xfId="349"/>
    <cellStyle name="Naslov 2 3 3" xfId="1408"/>
    <cellStyle name="Naslov 2 4" xfId="1409"/>
    <cellStyle name="Naslov 2 4 2" xfId="1410"/>
    <cellStyle name="Naslov 2 4 2 2" xfId="1411"/>
    <cellStyle name="Naslov 2 4 3" xfId="1412"/>
    <cellStyle name="Naslov 2 4 4" xfId="1413"/>
    <cellStyle name="Naslov 2 4 4 2" xfId="1414"/>
    <cellStyle name="Naslov 3 2" xfId="52"/>
    <cellStyle name="Naslov 3 2 2" xfId="350"/>
    <cellStyle name="Naslov 3 2 2 2" xfId="351"/>
    <cellStyle name="Naslov 3 2 2 2 2" xfId="1415"/>
    <cellStyle name="Naslov 3 2 2 3" xfId="352"/>
    <cellStyle name="Naslov 3 2 3" xfId="353"/>
    <cellStyle name="Naslov 3 2 4" xfId="354"/>
    <cellStyle name="Naslov 3 2 5" xfId="1416"/>
    <cellStyle name="Naslov 3 2 6" xfId="1417"/>
    <cellStyle name="Naslov 3 3" xfId="355"/>
    <cellStyle name="Naslov 3 3 2" xfId="356"/>
    <cellStyle name="Naslov 3 3 3" xfId="1418"/>
    <cellStyle name="Naslov 3 4" xfId="1419"/>
    <cellStyle name="Naslov 3 4 2" xfId="1420"/>
    <cellStyle name="Naslov 3 4 2 2" xfId="1421"/>
    <cellStyle name="Naslov 3 4 3" xfId="1422"/>
    <cellStyle name="Naslov 3 4 4" xfId="1423"/>
    <cellStyle name="Naslov 3 4 4 2" xfId="1424"/>
    <cellStyle name="Naslov 4 2" xfId="53"/>
    <cellStyle name="Naslov 4 2 2" xfId="357"/>
    <cellStyle name="Naslov 4 2 2 2" xfId="358"/>
    <cellStyle name="Naslov 4 2 2 2 2" xfId="1425"/>
    <cellStyle name="Naslov 4 2 2 3" xfId="359"/>
    <cellStyle name="Naslov 4 2 3" xfId="360"/>
    <cellStyle name="Naslov 4 2 4" xfId="361"/>
    <cellStyle name="Naslov 4 2 5" xfId="1426"/>
    <cellStyle name="Naslov 4 2 6" xfId="1427"/>
    <cellStyle name="Naslov 4 3" xfId="362"/>
    <cellStyle name="Naslov 4 3 2" xfId="363"/>
    <cellStyle name="Naslov 4 3 3" xfId="1428"/>
    <cellStyle name="Naslov 4 4" xfId="1429"/>
    <cellStyle name="Naslov 4 4 2" xfId="1430"/>
    <cellStyle name="Naslov 4 4 2 2" xfId="1431"/>
    <cellStyle name="Naslov 4 4 3" xfId="1432"/>
    <cellStyle name="Naslov 4 4 4" xfId="1433"/>
    <cellStyle name="Naslov 4 4 4 2" xfId="1434"/>
    <cellStyle name="Naslov 5" xfId="54"/>
    <cellStyle name="Naslov 5 2" xfId="364"/>
    <cellStyle name="Naslov 5 2 2" xfId="365"/>
    <cellStyle name="Naslov 5 2 3" xfId="1435"/>
    <cellStyle name="Naslov 5 3" xfId="366"/>
    <cellStyle name="Naslov 6" xfId="367"/>
    <cellStyle name="Naslov 6 2" xfId="368"/>
    <cellStyle name="Naslov 6 3" xfId="1436"/>
    <cellStyle name="Naslov 7" xfId="1437"/>
    <cellStyle name="Naslov 7 2" xfId="1438"/>
    <cellStyle name="Naslov 7 3" xfId="1439"/>
    <cellStyle name="Naslov 7 4" xfId="1440"/>
    <cellStyle name="Naslov 8" xfId="1441"/>
    <cellStyle name="Navadno" xfId="0" builtinId="0"/>
    <cellStyle name="Navadno 10" xfId="369"/>
    <cellStyle name="Navadno 10 10 10" xfId="1442"/>
    <cellStyle name="Navadno 10 2" xfId="1443"/>
    <cellStyle name="Navadno 10 3" xfId="1444"/>
    <cellStyle name="Navadno 10 4" xfId="1445"/>
    <cellStyle name="Navadno 102" xfId="1446"/>
    <cellStyle name="Navadno 103" xfId="1447"/>
    <cellStyle name="Navadno 105" xfId="1448"/>
    <cellStyle name="Navadno 105 2" xfId="1449"/>
    <cellStyle name="Navadno 106" xfId="1450"/>
    <cellStyle name="Navadno 106 2" xfId="1451"/>
    <cellStyle name="Navadno 108" xfId="1452"/>
    <cellStyle name="Navadno 108 2" xfId="1453"/>
    <cellStyle name="Navadno 11" xfId="370"/>
    <cellStyle name="Navadno 11 2" xfId="1454"/>
    <cellStyle name="Navadno 11 2 2" xfId="1455"/>
    <cellStyle name="Navadno 11 3" xfId="1456"/>
    <cellStyle name="Navadno 111" xfId="1457"/>
    <cellStyle name="Navadno 112" xfId="1458"/>
    <cellStyle name="Navadno 115" xfId="1459"/>
    <cellStyle name="Navadno 115 4" xfId="1460"/>
    <cellStyle name="Navadno 116" xfId="1461"/>
    <cellStyle name="Navadno 116 2" xfId="1462"/>
    <cellStyle name="Navadno 119" xfId="1463"/>
    <cellStyle name="Navadno 119 2" xfId="1464"/>
    <cellStyle name="Navadno 12" xfId="1465"/>
    <cellStyle name="Navadno 12 2" xfId="1466"/>
    <cellStyle name="Navadno 12 3" xfId="1467"/>
    <cellStyle name="Navadno 12 3 2" xfId="1468"/>
    <cellStyle name="Navadno 12 3 3" xfId="1469"/>
    <cellStyle name="Navadno 12 4" xfId="1470"/>
    <cellStyle name="Navadno 13" xfId="1471"/>
    <cellStyle name="Navadno 135" xfId="1472"/>
    <cellStyle name="Navadno 135 2" xfId="1473"/>
    <cellStyle name="Navadno 14" xfId="1474"/>
    <cellStyle name="Navadno 14 2" xfId="1475"/>
    <cellStyle name="Navadno 14 3" xfId="1476"/>
    <cellStyle name="Navadno 15" xfId="1477"/>
    <cellStyle name="Navadno 17" xfId="28"/>
    <cellStyle name="Navadno 18" xfId="1478"/>
    <cellStyle name="Navadno 2" xfId="10"/>
    <cellStyle name="Navadno 2 10" xfId="103"/>
    <cellStyle name="Navadno 2 10 2" xfId="1479"/>
    <cellStyle name="Navadno 2 10 2 2" xfId="1480"/>
    <cellStyle name="Navadno 2 10 3" xfId="1481"/>
    <cellStyle name="Navadno 2 10 4" xfId="1482"/>
    <cellStyle name="Navadno 2 11" xfId="592"/>
    <cellStyle name="Navadno 2 11 2" xfId="1483"/>
    <cellStyle name="Navadno 2 12" xfId="1484"/>
    <cellStyle name="Navadno 2 2" xfId="16"/>
    <cellStyle name="Navadno 2 2 2" xfId="6"/>
    <cellStyle name="Navadno 2 2 2 2" xfId="371"/>
    <cellStyle name="Navadno 2 2 2 2 2" xfId="372"/>
    <cellStyle name="Navadno 2 2 2 2 2 2" xfId="1485"/>
    <cellStyle name="Navadno 2 2 2 2 3" xfId="1486"/>
    <cellStyle name="Navadno 2 2 2 3" xfId="373"/>
    <cellStyle name="Navadno 2 2 2 4" xfId="374"/>
    <cellStyle name="Navadno 2 2 2 4 2" xfId="375"/>
    <cellStyle name="Navadno 2 2 2 4 2 2" xfId="1487"/>
    <cellStyle name="Navadno 2 2 2 4 3" xfId="1488"/>
    <cellStyle name="Navadno 2 2 2 5" xfId="376"/>
    <cellStyle name="Navadno 2 2 2 5 2" xfId="1489"/>
    <cellStyle name="Navadno 2 2 2 6" xfId="377"/>
    <cellStyle name="Navadno 2 2 2 6 2" xfId="1490"/>
    <cellStyle name="Navadno 2 2 2 7" xfId="1491"/>
    <cellStyle name="Navadno 2 2 2 7 2" xfId="1492"/>
    <cellStyle name="Navadno 2 2 2 7 2 2" xfId="1493"/>
    <cellStyle name="Navadno 2 2 2 7 2 3" xfId="1494"/>
    <cellStyle name="Navadno 2 2 2 7 3" xfId="1495"/>
    <cellStyle name="Navadno 2 2 2 8" xfId="1496"/>
    <cellStyle name="Navadno 2 2 3" xfId="378"/>
    <cellStyle name="Navadno 2 2 3 2" xfId="379"/>
    <cellStyle name="Navadno 2 2 3 2 2" xfId="1497"/>
    <cellStyle name="Navadno 2 2 3 3" xfId="1498"/>
    <cellStyle name="Navadno 2 2 3 3 2" xfId="1499"/>
    <cellStyle name="Navadno 2 2 3 3 3" xfId="1500"/>
    <cellStyle name="Navadno 2 2 3 4" xfId="1501"/>
    <cellStyle name="Navadno 2 2 4" xfId="380"/>
    <cellStyle name="Navadno 2 2 5" xfId="1502"/>
    <cellStyle name="Navadno 2 2 5 2" xfId="1503"/>
    <cellStyle name="Navadno 2 3" xfId="21"/>
    <cellStyle name="Navadno 2 3 10" xfId="1504"/>
    <cellStyle name="Navadno 2 3 2" xfId="55"/>
    <cellStyle name="Navadno 2 3 2 2" xfId="1505"/>
    <cellStyle name="Navadno 2 3 2 2 2" xfId="1506"/>
    <cellStyle name="Navadno 2 3 2 3" xfId="1507"/>
    <cellStyle name="Navadno 2 3 3" xfId="381"/>
    <cellStyle name="Navadno 2 3 3 2" xfId="1508"/>
    <cellStyle name="Navadno 2 3 3 2 2" xfId="1509"/>
    <cellStyle name="Navadno 2 3 3 3" xfId="1510"/>
    <cellStyle name="Navadno 2 3 4" xfId="382"/>
    <cellStyle name="Navadno 2 3 5" xfId="383"/>
    <cellStyle name="Navadno 2 3 6" xfId="384"/>
    <cellStyle name="Navadno 2 3 7" xfId="1511"/>
    <cellStyle name="Navadno 2 3 7 2" xfId="1512"/>
    <cellStyle name="Navadno 2 3 7 3" xfId="1513"/>
    <cellStyle name="Navadno 2 3 7 4" xfId="1514"/>
    <cellStyle name="Navadno 2 3 8" xfId="1515"/>
    <cellStyle name="Navadno 2 3 8 2" xfId="1516"/>
    <cellStyle name="Navadno 2 3 9" xfId="1517"/>
    <cellStyle name="Navadno 2 4" xfId="22"/>
    <cellStyle name="Navadno 2 4 10" xfId="1518"/>
    <cellStyle name="Navadno 2 4 2" xfId="93"/>
    <cellStyle name="Navadno 2 4 2 2" xfId="385"/>
    <cellStyle name="Navadno 2 4 2 2 2" xfId="593"/>
    <cellStyle name="Navadno 2 4 2 3" xfId="594"/>
    <cellStyle name="Navadno 2 4 3" xfId="386"/>
    <cellStyle name="Navadno 2 4 3 2" xfId="387"/>
    <cellStyle name="Navadno 2 4 3 2 2" xfId="1519"/>
    <cellStyle name="Navadno 2 4 3 3" xfId="1520"/>
    <cellStyle name="Navadno 2 4 4" xfId="388"/>
    <cellStyle name="Navadno 2 4 4 2" xfId="389"/>
    <cellStyle name="Navadno 2 4 4 2 2" xfId="1521"/>
    <cellStyle name="Navadno 2 4 4 3" xfId="1522"/>
    <cellStyle name="Navadno 2 4 5" xfId="390"/>
    <cellStyle name="Navadno 2 4 5 2" xfId="595"/>
    <cellStyle name="Navadno 2 4 5 2 2" xfId="1523"/>
    <cellStyle name="Navadno 2 4 5 3" xfId="1524"/>
    <cellStyle name="Navadno 2 4 5 4" xfId="1525"/>
    <cellStyle name="Navadno 2 4 6" xfId="391"/>
    <cellStyle name="Navadno 2 4 6 2" xfId="392"/>
    <cellStyle name="Navadno 2 4 6 2 2" xfId="1526"/>
    <cellStyle name="Navadno 2 4 6 3" xfId="1527"/>
    <cellStyle name="Navadno 2 4 7" xfId="393"/>
    <cellStyle name="Navadno 2 4 7 2" xfId="1528"/>
    <cellStyle name="Navadno 2 4 8" xfId="394"/>
    <cellStyle name="Navadno 2 4 9" xfId="1529"/>
    <cellStyle name="Navadno 2 4 9 2" xfId="1530"/>
    <cellStyle name="Navadno 2 5" xfId="80"/>
    <cellStyle name="Navadno 2 5 2" xfId="99"/>
    <cellStyle name="Navadno 2 5 2 2" xfId="596"/>
    <cellStyle name="Navadno 2 5 3" xfId="597"/>
    <cellStyle name="Navadno 2 5 3 2" xfId="1531"/>
    <cellStyle name="Navadno 2 5 3 3" xfId="1532"/>
    <cellStyle name="Navadno 2 5 3 3 2" xfId="1533"/>
    <cellStyle name="Navadno 2 5 4" xfId="1534"/>
    <cellStyle name="Navadno 2 5 4 2" xfId="1535"/>
    <cellStyle name="Navadno 2 5 5" xfId="1536"/>
    <cellStyle name="Navadno 2 5 5 2" xfId="1537"/>
    <cellStyle name="Navadno 2 6" xfId="88"/>
    <cellStyle name="Navadno 2 6 2" xfId="598"/>
    <cellStyle name="Navadno 2 7" xfId="395"/>
    <cellStyle name="Navadno 2 7 2" xfId="599"/>
    <cellStyle name="Navadno 2 8" xfId="396"/>
    <cellStyle name="Navadno 2 8 2" xfId="600"/>
    <cellStyle name="Navadno 2 9" xfId="397"/>
    <cellStyle name="Navadno 2_List1" xfId="398"/>
    <cellStyle name="Navadno 21" xfId="601"/>
    <cellStyle name="Navadno 29" xfId="1538"/>
    <cellStyle name="Navadno 3" xfId="3"/>
    <cellStyle name="Navadno 3 10" xfId="1539"/>
    <cellStyle name="Navadno 3 11 18" xfId="1540"/>
    <cellStyle name="Navadno 3 11 18 2" xfId="1541"/>
    <cellStyle name="Navadno 3 12" xfId="109"/>
    <cellStyle name="Navadno 3 2" xfId="1"/>
    <cellStyle name="Navadno 3 2 2" xfId="8"/>
    <cellStyle name="Navadno 3 2 2 2" xfId="23"/>
    <cellStyle name="Navadno 3 2 2 2 2" xfId="94"/>
    <cellStyle name="Navadno 3 2 2 2 2 2" xfId="602"/>
    <cellStyle name="Navadno 3 2 2 2 2 2 2" xfId="603"/>
    <cellStyle name="Navadno 3 2 2 2 2 3" xfId="604"/>
    <cellStyle name="Navadno 3 2 2 2 3" xfId="605"/>
    <cellStyle name="Navadno 3 2 2 2 3 2" xfId="606"/>
    <cellStyle name="Navadno 3 2 2 2 4" xfId="607"/>
    <cellStyle name="Navadno 3 2 2 2 4 2" xfId="608"/>
    <cellStyle name="Navadno 3 2 2 2 5" xfId="609"/>
    <cellStyle name="Navadno 3 2 2 2 5 2" xfId="610"/>
    <cellStyle name="Navadno 3 2 2 2 6" xfId="611"/>
    <cellStyle name="Navadno 3 2 2 3" xfId="14"/>
    <cellStyle name="Navadno 3 2 2 3 2" xfId="90"/>
    <cellStyle name="Navadno 3 2 2 3 2 2" xfId="612"/>
    <cellStyle name="Navadno 3 2 2 3 3" xfId="613"/>
    <cellStyle name="Navadno 3 2 2 4" xfId="86"/>
    <cellStyle name="Navadno 3 2 2 4 2" xfId="614"/>
    <cellStyle name="Navadno 3 2 2 5" xfId="615"/>
    <cellStyle name="Navadno 3 2 2 5 2" xfId="616"/>
    <cellStyle name="Navadno 3 2 2 6" xfId="617"/>
    <cellStyle name="Navadno 3 2 2 6 2" xfId="618"/>
    <cellStyle name="Navadno 3 2 2 7" xfId="619"/>
    <cellStyle name="Navadno 3 2 2 8" xfId="620"/>
    <cellStyle name="Navadno 3 2 2 9" xfId="621"/>
    <cellStyle name="Navadno 3 2 3" xfId="24"/>
    <cellStyle name="Navadno 3 2 3 2" xfId="95"/>
    <cellStyle name="Navadno 3 2 3 2 2" xfId="622"/>
    <cellStyle name="Navadno 3 2 3 2 2 2" xfId="623"/>
    <cellStyle name="Navadno 3 2 3 2 3" xfId="624"/>
    <cellStyle name="Navadno 3 2 3 2 4" xfId="1542"/>
    <cellStyle name="Navadno 3 2 3 3" xfId="399"/>
    <cellStyle name="Navadno 3 2 3 3 2" xfId="625"/>
    <cellStyle name="Navadno 3 2 3 4" xfId="626"/>
    <cellStyle name="Navadno 3 2 3 4 2" xfId="627"/>
    <cellStyle name="Navadno 3 2 3 5" xfId="628"/>
    <cellStyle name="Navadno 3 2 3 5 2" xfId="629"/>
    <cellStyle name="Navadno 3 2 3 6" xfId="630"/>
    <cellStyle name="Navadno 3 2 4" xfId="18"/>
    <cellStyle name="Navadno 3 2 4 2" xfId="91"/>
    <cellStyle name="Navadno 3 2 4 2 2" xfId="631"/>
    <cellStyle name="Navadno 3 2 4 3" xfId="110"/>
    <cellStyle name="Navadno 3 2 4 3 2" xfId="1543"/>
    <cellStyle name="Navadno 3 2 4 3 2 2" xfId="1544"/>
    <cellStyle name="Navadno 3 2 5" xfId="81"/>
    <cellStyle name="Navadno 3 2 5 2" xfId="100"/>
    <cellStyle name="Navadno 3 2 5 2 2" xfId="1545"/>
    <cellStyle name="Navadno 3 2 5 3" xfId="1546"/>
    <cellStyle name="Navadno 3 2 6" xfId="84"/>
    <cellStyle name="Navadno 3 2 6 2" xfId="632"/>
    <cellStyle name="Navadno 3 2 7" xfId="633"/>
    <cellStyle name="Navadno 3 2 7 2" xfId="634"/>
    <cellStyle name="Navadno 3 2 8" xfId="635"/>
    <cellStyle name="Navadno 3 3" xfId="7"/>
    <cellStyle name="Navadno 3 3 2" xfId="9"/>
    <cellStyle name="Navadno 3 3 2 2" xfId="87"/>
    <cellStyle name="Navadno 3 3 2 3" xfId="1547"/>
    <cellStyle name="Navadno 3 3 2 3 2" xfId="1548"/>
    <cellStyle name="Navadno 3 3 2 4" xfId="1549"/>
    <cellStyle name="Navadno 3 3 3" xfId="78"/>
    <cellStyle name="Navadno 3 3 3 2" xfId="97"/>
    <cellStyle name="Navadno 3 3 3 2 2" xfId="1550"/>
    <cellStyle name="Navadno 3 3 3 3" xfId="1551"/>
    <cellStyle name="Navadno 3 3 4" xfId="85"/>
    <cellStyle name="Navadno 3 3 5" xfId="400"/>
    <cellStyle name="Navadno 3 3 5 2" xfId="1552"/>
    <cellStyle name="Navadno 3 3 6" xfId="1553"/>
    <cellStyle name="Navadno 3 3 6 2" xfId="1554"/>
    <cellStyle name="Navadno 3 3 6 2 2" xfId="1555"/>
    <cellStyle name="Navadno 3 3 6 2 2 2" xfId="1556"/>
    <cellStyle name="Navadno 3 3 6 2 2 3" xfId="1557"/>
    <cellStyle name="Navadno 3 3 6 2 3" xfId="1558"/>
    <cellStyle name="Navadno 3 3 6 3" xfId="1559"/>
    <cellStyle name="Navadno 3 3 6 3 2" xfId="1560"/>
    <cellStyle name="Navadno 3 3 6 3 3" xfId="1561"/>
    <cellStyle name="Navadno 3 3 6 4" xfId="1562"/>
    <cellStyle name="Navadno 3 3 6 5" xfId="1563"/>
    <cellStyle name="Navadno 3 3 7" xfId="1564"/>
    <cellStyle name="Navadno 3 3 7 2" xfId="1565"/>
    <cellStyle name="Navadno 3 3 8" xfId="1566"/>
    <cellStyle name="Navadno 3 4" xfId="17"/>
    <cellStyle name="Navadno 3 4 2" xfId="401"/>
    <cellStyle name="Navadno 3 4 3" xfId="402"/>
    <cellStyle name="Navadno 3 4 4" xfId="1567"/>
    <cellStyle name="Navadno 3 4 4 2" xfId="1568"/>
    <cellStyle name="Navadno 3 4 5" xfId="1569"/>
    <cellStyle name="Navadno 3 4 6" xfId="1570"/>
    <cellStyle name="Navadno 3 5" xfId="79"/>
    <cellStyle name="Navadno 3 5 2" xfId="98"/>
    <cellStyle name="Navadno 3 5 2 2" xfId="1571"/>
    <cellStyle name="Navadno 3 5 3" xfId="1572"/>
    <cellStyle name="Navadno 3 5 4" xfId="1573"/>
    <cellStyle name="Navadno 3 6" xfId="104"/>
    <cellStyle name="Navadno 3 6 2" xfId="1574"/>
    <cellStyle name="Navadno 3 6 3" xfId="1575"/>
    <cellStyle name="Navadno 3 7" xfId="108"/>
    <cellStyle name="Navadno 3 8" xfId="403"/>
    <cellStyle name="Navadno 3 9" xfId="1576"/>
    <cellStyle name="Navadno 3 9 2" xfId="1577"/>
    <cellStyle name="Navadno 3 9 3" xfId="1578"/>
    <cellStyle name="Navadno 3 9 4" xfId="1579"/>
    <cellStyle name="Navadno 3_List1" xfId="404"/>
    <cellStyle name="Navadno 362" xfId="636"/>
    <cellStyle name="Navadno 4" xfId="5"/>
    <cellStyle name="Navadno 4 10" xfId="1580"/>
    <cellStyle name="Navadno 4 2" xfId="4"/>
    <cellStyle name="Navadno 4 2 2" xfId="15"/>
    <cellStyle name="Navadno 4 2 2 2" xfId="405"/>
    <cellStyle name="Navadno 4 2 2 3" xfId="1581"/>
    <cellStyle name="Navadno 4 2 2 4" xfId="1582"/>
    <cellStyle name="Navadno 4 2 3" xfId="82"/>
    <cellStyle name="Navadno 4 2 4" xfId="406"/>
    <cellStyle name="Navadno 4 2 4 2" xfId="1583"/>
    <cellStyle name="Navadno 4 2 4 3" xfId="1584"/>
    <cellStyle name="Navadno 4 2 4 4" xfId="1585"/>
    <cellStyle name="Navadno 4 2 5" xfId="1586"/>
    <cellStyle name="Navadno 4 2 5 2" xfId="1587"/>
    <cellStyle name="Navadno 4 2 5 2 2" xfId="1588"/>
    <cellStyle name="Navadno 4 2 5 2 3" xfId="1589"/>
    <cellStyle name="Navadno 4 2 5 3" xfId="1590"/>
    <cellStyle name="Navadno 4 2 6" xfId="1591"/>
    <cellStyle name="Navadno 4 2 7" xfId="1592"/>
    <cellStyle name="Navadno 4 3" xfId="407"/>
    <cellStyle name="Navadno 4 3 2" xfId="408"/>
    <cellStyle name="Navadno 4 3 3" xfId="409"/>
    <cellStyle name="Navadno 4 3 4" xfId="1593"/>
    <cellStyle name="Navadno 4 3 5" xfId="1594"/>
    <cellStyle name="Navadno 4 4" xfId="410"/>
    <cellStyle name="Navadno 4 4 2" xfId="411"/>
    <cellStyle name="Navadno 4 4 2 2" xfId="1595"/>
    <cellStyle name="Navadno 4 4 3" xfId="412"/>
    <cellStyle name="Navadno 4 4 3 2" xfId="1596"/>
    <cellStyle name="Navadno 4 4 4" xfId="1597"/>
    <cellStyle name="Navadno 4 4 5" xfId="1598"/>
    <cellStyle name="Navadno 4 5" xfId="413"/>
    <cellStyle name="Navadno 4 5 2" xfId="414"/>
    <cellStyle name="Navadno 4 5 2 2" xfId="415"/>
    <cellStyle name="Navadno 4 5 2 2 2" xfId="1599"/>
    <cellStyle name="Navadno 4 5 2 3" xfId="1600"/>
    <cellStyle name="Navadno 4 5 3" xfId="1601"/>
    <cellStyle name="Navadno 4 5 3 2" xfId="1602"/>
    <cellStyle name="Navadno 4 5 4" xfId="1603"/>
    <cellStyle name="Navadno 4 6" xfId="416"/>
    <cellStyle name="Navadno 4 7" xfId="417"/>
    <cellStyle name="Navadno 4 8" xfId="418"/>
    <cellStyle name="Navadno 4 9" xfId="1604"/>
    <cellStyle name="Navadno 4 9 2" xfId="1605"/>
    <cellStyle name="Navadno 4 9 3" xfId="1606"/>
    <cellStyle name="Navadno 4 9 4" xfId="1607"/>
    <cellStyle name="Navadno 4 9 5" xfId="1608"/>
    <cellStyle name="Navadno 4 9 6" xfId="1609"/>
    <cellStyle name="Navadno 4_List1" xfId="419"/>
    <cellStyle name="Navadno 5" xfId="74"/>
    <cellStyle name="Navadno 5 2" xfId="420"/>
    <cellStyle name="Navadno 5 2 2" xfId="421"/>
    <cellStyle name="Navadno 5 2 2 2" xfId="1610"/>
    <cellStyle name="Navadno 5 2 3" xfId="422"/>
    <cellStyle name="Navadno 5 2 3 2" xfId="1611"/>
    <cellStyle name="Navadno 5 2 4" xfId="1612"/>
    <cellStyle name="Navadno 5 2 5" xfId="1613"/>
    <cellStyle name="Navadno 5 2 6" xfId="1614"/>
    <cellStyle name="Navadno 5 3" xfId="423"/>
    <cellStyle name="Navadno 5 3 2" xfId="1615"/>
    <cellStyle name="Navadno 5 3 2 2" xfId="1616"/>
    <cellStyle name="Navadno 5 3 2 3" xfId="1617"/>
    <cellStyle name="Navadno 5 3 3" xfId="1618"/>
    <cellStyle name="Navadno 5 4" xfId="1619"/>
    <cellStyle name="Navadno 5 4 2" xfId="1620"/>
    <cellStyle name="Navadno 5 4 2 2" xfId="1621"/>
    <cellStyle name="Navadno 5 4 3" xfId="1622"/>
    <cellStyle name="Navadno 5 4 4" xfId="1623"/>
    <cellStyle name="Navadno 5 5" xfId="1624"/>
    <cellStyle name="Navadno 5 6" xfId="1625"/>
    <cellStyle name="Navadno 5 7" xfId="1626"/>
    <cellStyle name="Navadno 6" xfId="107"/>
    <cellStyle name="Navadno 6 2" xfId="424"/>
    <cellStyle name="Navadno 6 2 2" xfId="1627"/>
    <cellStyle name="Navadno 6 2 2 2" xfId="1628"/>
    <cellStyle name="Navadno 6 2 3" xfId="1629"/>
    <cellStyle name="Navadno 6 3" xfId="425"/>
    <cellStyle name="Navadno 6 4" xfId="1630"/>
    <cellStyle name="Navadno 6 4 2" xfId="1631"/>
    <cellStyle name="Navadno 6 4 3" xfId="1632"/>
    <cellStyle name="Navadno 6 4 4" xfId="1633"/>
    <cellStyle name="Navadno 6 5" xfId="1634"/>
    <cellStyle name="Navadno 6 6" xfId="1635"/>
    <cellStyle name="Navadno 6 7" xfId="1636"/>
    <cellStyle name="Navadno 7" xfId="426"/>
    <cellStyle name="Navadno 7 2" xfId="1637"/>
    <cellStyle name="Navadno 7 2 2" xfId="1638"/>
    <cellStyle name="Navadno 7 2 2 2" xfId="1639"/>
    <cellStyle name="Navadno 7 2 3" xfId="1640"/>
    <cellStyle name="Navadno 7 3" xfId="1641"/>
    <cellStyle name="Navadno 7 3 2" xfId="1642"/>
    <cellStyle name="Navadno 7 4" xfId="1643"/>
    <cellStyle name="Navadno 7 5" xfId="1644"/>
    <cellStyle name="Navadno 8" xfId="427"/>
    <cellStyle name="Navadno 8 2" xfId="1645"/>
    <cellStyle name="Navadno 8 2 2" xfId="1646"/>
    <cellStyle name="Navadno 8 3" xfId="1647"/>
    <cellStyle name="Navadno 8 3 2" xfId="1648"/>
    <cellStyle name="Navadno 8 4" xfId="1649"/>
    <cellStyle name="Navadno 8 5" xfId="1650"/>
    <cellStyle name="Navadno 8 5 2" xfId="1651"/>
    <cellStyle name="Navadno 8 6" xfId="1652"/>
    <cellStyle name="Navadno 8 6 2" xfId="1653"/>
    <cellStyle name="Navadno 9" xfId="428"/>
    <cellStyle name="Navadno 9 2" xfId="429"/>
    <cellStyle name="Navadno 9 2 2" xfId="1654"/>
    <cellStyle name="Navadno 9 2 3" xfId="1655"/>
    <cellStyle name="Navadno 9 3" xfId="1656"/>
    <cellStyle name="Navadno 9 3 2" xfId="1657"/>
    <cellStyle name="Navadno 9 4" xfId="1658"/>
    <cellStyle name="Navadno 9 5" xfId="1659"/>
    <cellStyle name="Navadno 9 6" xfId="1660"/>
    <cellStyle name="Navadno 9 7" xfId="1661"/>
    <cellStyle name="Navadno 9 8" xfId="1662"/>
    <cellStyle name="Navadno_Čistilna naprava" xfId="2146"/>
    <cellStyle name="Navadno_POPIS DEL-DORNBERK-1.faza-razpis" xfId="2147"/>
    <cellStyle name="Neutral" xfId="1663"/>
    <cellStyle name="Neutral 2" xfId="1664"/>
    <cellStyle name="Neutral 3" xfId="1665"/>
    <cellStyle name="Neutral 3 2" xfId="1666"/>
    <cellStyle name="Neutral 4" xfId="1667"/>
    <cellStyle name="Neutral 5" xfId="1668"/>
    <cellStyle name="Neutral 6" xfId="1669"/>
    <cellStyle name="Nevtralno 2" xfId="56"/>
    <cellStyle name="Nevtralno 2 2" xfId="430"/>
    <cellStyle name="Nevtralno 2 2 2" xfId="431"/>
    <cellStyle name="Nevtralno 2 2 2 2" xfId="1670"/>
    <cellStyle name="Nevtralno 2 2 3" xfId="432"/>
    <cellStyle name="Nevtralno 2 2 3 2" xfId="1671"/>
    <cellStyle name="Nevtralno 2 2 4" xfId="433"/>
    <cellStyle name="Nevtralno 2 2 5" xfId="1672"/>
    <cellStyle name="Nevtralno 2 2 5 2" xfId="1673"/>
    <cellStyle name="Nevtralno 2 3" xfId="434"/>
    <cellStyle name="Nevtralno 2 4" xfId="435"/>
    <cellStyle name="Nevtralno 2 4 2" xfId="1674"/>
    <cellStyle name="Nevtralno 2 5" xfId="436"/>
    <cellStyle name="Nevtralno 2 6" xfId="1675"/>
    <cellStyle name="Nevtralno 2 7" xfId="1676"/>
    <cellStyle name="Nevtralno 3" xfId="437"/>
    <cellStyle name="Nevtralno 3 2" xfId="438"/>
    <cellStyle name="Nevtralno 3 3" xfId="1677"/>
    <cellStyle name="Nevtralno 4" xfId="1678"/>
    <cellStyle name="Nevtralno 4 2" xfId="1679"/>
    <cellStyle name="Nevtralno 4 2 2" xfId="1680"/>
    <cellStyle name="Nevtralno 4 3" xfId="1681"/>
    <cellStyle name="Nevtralno 4 4" xfId="1682"/>
    <cellStyle name="Nevtralno 4 4 2" xfId="1683"/>
    <cellStyle name="Nivo_1_GlNaslov" xfId="73"/>
    <cellStyle name="Normal 10" xfId="1684"/>
    <cellStyle name="Normal 10 2" xfId="1685"/>
    <cellStyle name="Normal 10 2 2" xfId="1686"/>
    <cellStyle name="Normal 10 2 3" xfId="1687"/>
    <cellStyle name="Normal 10 2 4" xfId="1688"/>
    <cellStyle name="Normal 11" xfId="1689"/>
    <cellStyle name="Normal 11 2" xfId="1690"/>
    <cellStyle name="Normal 12" xfId="1691"/>
    <cellStyle name="Normal 12 2" xfId="1692"/>
    <cellStyle name="Normal 13" xfId="1693"/>
    <cellStyle name="Normal 13 2" xfId="1694"/>
    <cellStyle name="Normal 14" xfId="1695"/>
    <cellStyle name="Normal 14 2" xfId="1696"/>
    <cellStyle name="Normal 15" xfId="1697"/>
    <cellStyle name="Normal 15 2" xfId="1698"/>
    <cellStyle name="Normal 16" xfId="1699"/>
    <cellStyle name="Normal 16 2" xfId="1700"/>
    <cellStyle name="Normal 17" xfId="1701"/>
    <cellStyle name="Normal 17 2" xfId="1702"/>
    <cellStyle name="Normal 18" xfId="1703"/>
    <cellStyle name="Normal 18 2" xfId="1704"/>
    <cellStyle name="Normal 19" xfId="1705"/>
    <cellStyle name="Normal 2" xfId="105"/>
    <cellStyle name="Normal 2 2" xfId="439"/>
    <cellStyle name="Normal 2 2 2" xfId="440"/>
    <cellStyle name="Normal 2 2 2 2" xfId="1706"/>
    <cellStyle name="Normal 2 2 3" xfId="1707"/>
    <cellStyle name="Normal 2 3" xfId="441"/>
    <cellStyle name="Normal 2 3 2" xfId="1708"/>
    <cellStyle name="Normal 2 3 2 2" xfId="1709"/>
    <cellStyle name="Normal 2 3 3" xfId="1710"/>
    <cellStyle name="Normal 2 4" xfId="442"/>
    <cellStyle name="Normal 2 5" xfId="443"/>
    <cellStyle name="Normal 2 6" xfId="1711"/>
    <cellStyle name="Normal 2 7" xfId="1712"/>
    <cellStyle name="Normal 2 8" xfId="1713"/>
    <cellStyle name="Normal 20" xfId="1714"/>
    <cellStyle name="Normal 20 2" xfId="1715"/>
    <cellStyle name="Normal 21" xfId="1716"/>
    <cellStyle name="Normal 22" xfId="1717"/>
    <cellStyle name="Normal 23" xfId="1718"/>
    <cellStyle name="Normal 23 2" xfId="1719"/>
    <cellStyle name="Normal 24" xfId="1720"/>
    <cellStyle name="Normal 24 2" xfId="1721"/>
    <cellStyle name="Normal 25" xfId="1722"/>
    <cellStyle name="Normal 25 2" xfId="1723"/>
    <cellStyle name="Normal 26" xfId="1724"/>
    <cellStyle name="Normal 27" xfId="1725"/>
    <cellStyle name="Normal 28" xfId="1726"/>
    <cellStyle name="Normal 29" xfId="1727"/>
    <cellStyle name="Normal 29 2" xfId="1728"/>
    <cellStyle name="Normal 3" xfId="27"/>
    <cellStyle name="Normal 3 2" xfId="444"/>
    <cellStyle name="Normal 3 2 2" xfId="445"/>
    <cellStyle name="Normal 3 2 2 2" xfId="1729"/>
    <cellStyle name="Normal 3 2 3" xfId="1730"/>
    <cellStyle name="Normal 3 2 4" xfId="1731"/>
    <cellStyle name="Normal 3 3" xfId="446"/>
    <cellStyle name="Normal 3 4" xfId="447"/>
    <cellStyle name="Normal 3 4 2" xfId="448"/>
    <cellStyle name="Normal 3 4 2 2" xfId="1732"/>
    <cellStyle name="Normal 3 4 3" xfId="1733"/>
    <cellStyle name="Normal 3 5" xfId="449"/>
    <cellStyle name="Normal 3 5 2" xfId="1734"/>
    <cellStyle name="Normal 3 6" xfId="1735"/>
    <cellStyle name="Normal 3 6 2" xfId="1736"/>
    <cellStyle name="Normal 3 6 3" xfId="1737"/>
    <cellStyle name="Normal 3 7" xfId="1738"/>
    <cellStyle name="Normal 3 8" xfId="1739"/>
    <cellStyle name="Normal 30" xfId="1740"/>
    <cellStyle name="Normal 30 2" xfId="1741"/>
    <cellStyle name="Normal 31" xfId="1742"/>
    <cellStyle name="Normal 31 2" xfId="1743"/>
    <cellStyle name="Normal 32" xfId="1744"/>
    <cellStyle name="Normal 32 2" xfId="1745"/>
    <cellStyle name="Normal 33" xfId="1746"/>
    <cellStyle name="Normal 33 2" xfId="1747"/>
    <cellStyle name="Normal 34" xfId="1748"/>
    <cellStyle name="Normal 34 2" xfId="1749"/>
    <cellStyle name="Normal 35" xfId="1750"/>
    <cellStyle name="Normal 35 2" xfId="1751"/>
    <cellStyle name="Normal 36" xfId="1752"/>
    <cellStyle name="Normal 36 2" xfId="1753"/>
    <cellStyle name="Normal 37" xfId="1754"/>
    <cellStyle name="Normal 37 2" xfId="1755"/>
    <cellStyle name="Normal 38" xfId="1756"/>
    <cellStyle name="Normal 39" xfId="1757"/>
    <cellStyle name="Normal 4" xfId="450"/>
    <cellStyle name="Normal 4 2" xfId="1758"/>
    <cellStyle name="Normal 4 2 2" xfId="1759"/>
    <cellStyle name="Normal 4 2 2 2" xfId="1760"/>
    <cellStyle name="Normal 4 2 3" xfId="1761"/>
    <cellStyle name="Normal 4 3" xfId="1762"/>
    <cellStyle name="Normal 40" xfId="1763"/>
    <cellStyle name="normal 41" xfId="1764"/>
    <cellStyle name="Normal 5" xfId="1765"/>
    <cellStyle name="Normal 5 2" xfId="1766"/>
    <cellStyle name="Normal 6" xfId="1767"/>
    <cellStyle name="Normal 6 2" xfId="1768"/>
    <cellStyle name="Normal 7" xfId="1769"/>
    <cellStyle name="Normal 7 2" xfId="1770"/>
    <cellStyle name="Normal 8" xfId="1771"/>
    <cellStyle name="Normal 8 2" xfId="1772"/>
    <cellStyle name="Normal 9" xfId="1773"/>
    <cellStyle name="Normal 9 2" xfId="1774"/>
    <cellStyle name="Normal_02 Popis Vodovod+Kanalizacija" xfId="1775"/>
    <cellStyle name="Normal_BoQ - cene sit_eur" xfId="2"/>
    <cellStyle name="Normale_CCTV Price List Jan-Jun 2005" xfId="13"/>
    <cellStyle name="Normalno 2" xfId="1776"/>
    <cellStyle name="Note" xfId="1777"/>
    <cellStyle name="Note 2" xfId="451"/>
    <cellStyle name="Note 2 2" xfId="1778"/>
    <cellStyle name="Note 3" xfId="452"/>
    <cellStyle name="Note 4" xfId="453"/>
    <cellStyle name="Note 5" xfId="1779"/>
    <cellStyle name="Note 6" xfId="1780"/>
    <cellStyle name="Note 6 2" xfId="1781"/>
    <cellStyle name="Note 7" xfId="1782"/>
    <cellStyle name="Note 8" xfId="1783"/>
    <cellStyle name="NOVO" xfId="454"/>
    <cellStyle name="NOVO 2" xfId="455"/>
    <cellStyle name="NOVO 2 2" xfId="456"/>
    <cellStyle name="NOVO 2 2 2" xfId="1784"/>
    <cellStyle name="NOVO 2 3" xfId="1785"/>
    <cellStyle name="NOVO 3" xfId="457"/>
    <cellStyle name="NOVO 3 2" xfId="458"/>
    <cellStyle name="NOVO 3 2 2" xfId="1786"/>
    <cellStyle name="NOVO 3 3" xfId="1787"/>
    <cellStyle name="NOVO 4" xfId="459"/>
    <cellStyle name="NOVO 4 2" xfId="1788"/>
    <cellStyle name="NOVO 5" xfId="1789"/>
    <cellStyle name="NOVO_Popis DSO Brežice - elektrika" xfId="460"/>
    <cellStyle name="Odstotek 2" xfId="57"/>
    <cellStyle name="Odstotek 2 2" xfId="1790"/>
    <cellStyle name="Odstotek 2 2 2" xfId="1791"/>
    <cellStyle name="Odstotek 2 2 3" xfId="1792"/>
    <cellStyle name="Odstotek 2 3" xfId="1793"/>
    <cellStyle name="Odstotek 2 4" xfId="1794"/>
    <cellStyle name="Odstotek 3" xfId="1795"/>
    <cellStyle name="Odstotek 3 2" xfId="1796"/>
    <cellStyle name="Odstotek 4" xfId="1797"/>
    <cellStyle name="oft Excel]_x000d_&#10;Comment=The open=/f lines load custom functions into the Paste Function list._x000d_&#10;Maximized=3_x000d_&#10;Basics=1_x000d_&#10;A" xfId="1798"/>
    <cellStyle name="Opomba 2" xfId="58"/>
    <cellStyle name="Opomba 2 2" xfId="461"/>
    <cellStyle name="Opomba 2 2 2" xfId="462"/>
    <cellStyle name="Opomba 2 2 3" xfId="463"/>
    <cellStyle name="Opomba 2 2 4" xfId="464"/>
    <cellStyle name="Opomba 2 2 5" xfId="1799"/>
    <cellStyle name="Opomba 2 2 6" xfId="1800"/>
    <cellStyle name="Opomba 2 2 7" xfId="1801"/>
    <cellStyle name="Opomba 2 3" xfId="465"/>
    <cellStyle name="Opomba 2 3 2" xfId="466"/>
    <cellStyle name="Opomba 2 3 3" xfId="467"/>
    <cellStyle name="Opomba 2 3 3 2" xfId="1802"/>
    <cellStyle name="Opomba 2 3 4" xfId="1803"/>
    <cellStyle name="Opomba 2 4" xfId="468"/>
    <cellStyle name="Opomba 2 5" xfId="469"/>
    <cellStyle name="Opomba 2 6" xfId="470"/>
    <cellStyle name="Opomba 2 7" xfId="1804"/>
    <cellStyle name="Opomba 3" xfId="471"/>
    <cellStyle name="Opomba 3 2" xfId="472"/>
    <cellStyle name="Opomba 3 2 2" xfId="473"/>
    <cellStyle name="Opomba 3 2 3" xfId="1805"/>
    <cellStyle name="Opomba 3 3" xfId="474"/>
    <cellStyle name="Opomba 3 3 2" xfId="475"/>
    <cellStyle name="Opomba 3 3 2 2" xfId="1806"/>
    <cellStyle name="Opomba 3 3 3" xfId="1807"/>
    <cellStyle name="Opomba 3 3 4" xfId="1808"/>
    <cellStyle name="Opomba 3 4" xfId="476"/>
    <cellStyle name="Opomba 3 5" xfId="1809"/>
    <cellStyle name="Opomba 3 6" xfId="1810"/>
    <cellStyle name="Opomba 4" xfId="477"/>
    <cellStyle name="Opomba 5" xfId="1811"/>
    <cellStyle name="Opomba 5 2" xfId="1812"/>
    <cellStyle name="Opozorilo 2" xfId="59"/>
    <cellStyle name="Opozorilo 2 2" xfId="1813"/>
    <cellStyle name="Opozorilo 2 2 2" xfId="1814"/>
    <cellStyle name="Opozorilo 3" xfId="1815"/>
    <cellStyle name="Opozorilo 3 2" xfId="1816"/>
    <cellStyle name="Opozorilo 3 2 2" xfId="1817"/>
    <cellStyle name="Opozorilo 3 3" xfId="1818"/>
    <cellStyle name="Opozorilo 3 4" xfId="1819"/>
    <cellStyle name="Output" xfId="1820"/>
    <cellStyle name="Output 2" xfId="1821"/>
    <cellStyle name="Output 3" xfId="1822"/>
    <cellStyle name="Output 4" xfId="1823"/>
    <cellStyle name="Percent 2" xfId="1824"/>
    <cellStyle name="Percent 2 2" xfId="1825"/>
    <cellStyle name="Percent 3 2" xfId="1826"/>
    <cellStyle name="Percent 3 3" xfId="1827"/>
    <cellStyle name="Percent 3 4" xfId="1828"/>
    <cellStyle name="Percent 5 2" xfId="1829"/>
    <cellStyle name="Pojasnjevalno besedilo 2" xfId="60"/>
    <cellStyle name="Pojasnjevalno besedilo 2 2" xfId="1830"/>
    <cellStyle name="Pojasnjevalno besedilo 2 2 2" xfId="1831"/>
    <cellStyle name="Pojasnjevalno besedilo 3" xfId="1832"/>
    <cellStyle name="Pojasnjevalno besedilo 3 2" xfId="1833"/>
    <cellStyle name="Pojasnjevalno besedilo 3 2 2" xfId="1834"/>
    <cellStyle name="Pojasnjevalno besedilo 3 3" xfId="1835"/>
    <cellStyle name="Pojasnjevalno besedilo 3 4" xfId="1836"/>
    <cellStyle name="Pomoc" xfId="1837"/>
    <cellStyle name="Poudarek1 2" xfId="61"/>
    <cellStyle name="Poudarek1 2 2" xfId="478"/>
    <cellStyle name="Poudarek1 2 2 2" xfId="479"/>
    <cellStyle name="Poudarek1 2 2 2 2" xfId="1838"/>
    <cellStyle name="Poudarek1 2 2 3" xfId="480"/>
    <cellStyle name="Poudarek1 2 2 3 2" xfId="1839"/>
    <cellStyle name="Poudarek1 2 2 4" xfId="481"/>
    <cellStyle name="Poudarek1 2 2 4 2" xfId="1840"/>
    <cellStyle name="Poudarek1 2 2 5" xfId="1841"/>
    <cellStyle name="Poudarek1 2 2 5 2" xfId="1842"/>
    <cellStyle name="Poudarek1 2 2 6" xfId="1843"/>
    <cellStyle name="Poudarek1 2 3" xfId="482"/>
    <cellStyle name="Poudarek1 2 3 2" xfId="1844"/>
    <cellStyle name="Poudarek1 2 4" xfId="483"/>
    <cellStyle name="Poudarek1 2 4 2" xfId="1845"/>
    <cellStyle name="Poudarek1 2 5" xfId="484"/>
    <cellStyle name="Poudarek1 2 6" xfId="1846"/>
    <cellStyle name="Poudarek1 2 6 2" xfId="1847"/>
    <cellStyle name="Poudarek1 2 6 3" xfId="1848"/>
    <cellStyle name="Poudarek1 2 6 3 2" xfId="1849"/>
    <cellStyle name="Poudarek1 2 6 3 3" xfId="1850"/>
    <cellStyle name="Poudarek1 2 6 4" xfId="1851"/>
    <cellStyle name="Poudarek1 2 6 5" xfId="1852"/>
    <cellStyle name="Poudarek1 2 7" xfId="1853"/>
    <cellStyle name="Poudarek1 3" xfId="485"/>
    <cellStyle name="Poudarek1 3 2" xfId="486"/>
    <cellStyle name="Poudarek1 3 2 2" xfId="1854"/>
    <cellStyle name="Poudarek1 3 3" xfId="1855"/>
    <cellStyle name="Poudarek1 4" xfId="1856"/>
    <cellStyle name="Poudarek1 4 2" xfId="1857"/>
    <cellStyle name="Poudarek1 4 2 2" xfId="1858"/>
    <cellStyle name="Poudarek1 4 3" xfId="1859"/>
    <cellStyle name="Poudarek1 4 4" xfId="1860"/>
    <cellStyle name="Poudarek1 4 5" xfId="1861"/>
    <cellStyle name="Poudarek1 4 5 2" xfId="1862"/>
    <cellStyle name="Poudarek1 4 5 2 2" xfId="1863"/>
    <cellStyle name="Poudarek1 4 5 3" xfId="1864"/>
    <cellStyle name="Poudarek2 2" xfId="62"/>
    <cellStyle name="Poudarek2 2 2" xfId="487"/>
    <cellStyle name="Poudarek2 2 2 2" xfId="488"/>
    <cellStyle name="Poudarek2 2 2 2 2" xfId="1865"/>
    <cellStyle name="Poudarek2 2 2 3" xfId="489"/>
    <cellStyle name="Poudarek2 2 2 3 2" xfId="1866"/>
    <cellStyle name="Poudarek2 2 2 4" xfId="490"/>
    <cellStyle name="Poudarek2 2 2 4 2" xfId="1867"/>
    <cellStyle name="Poudarek2 2 2 5" xfId="1868"/>
    <cellStyle name="Poudarek2 2 2 5 2" xfId="1869"/>
    <cellStyle name="Poudarek2 2 2 6" xfId="1870"/>
    <cellStyle name="Poudarek2 2 3" xfId="491"/>
    <cellStyle name="Poudarek2 2 3 2" xfId="1871"/>
    <cellStyle name="Poudarek2 2 4" xfId="492"/>
    <cellStyle name="Poudarek2 2 4 2" xfId="1872"/>
    <cellStyle name="Poudarek2 2 5" xfId="493"/>
    <cellStyle name="Poudarek2 2 6" xfId="1873"/>
    <cellStyle name="Poudarek2 2 7" xfId="1874"/>
    <cellStyle name="Poudarek2 3" xfId="494"/>
    <cellStyle name="Poudarek2 3 2" xfId="495"/>
    <cellStyle name="Poudarek2 3 2 2" xfId="1875"/>
    <cellStyle name="Poudarek2 3 3" xfId="1876"/>
    <cellStyle name="Poudarek2 4" xfId="1877"/>
    <cellStyle name="Poudarek2 4 2" xfId="1878"/>
    <cellStyle name="Poudarek2 4 2 2" xfId="1879"/>
    <cellStyle name="Poudarek2 4 3" xfId="1880"/>
    <cellStyle name="Poudarek2 4 4" xfId="1881"/>
    <cellStyle name="Poudarek2 4 4 2" xfId="1882"/>
    <cellStyle name="Poudarek3 2" xfId="63"/>
    <cellStyle name="Poudarek3 2 2" xfId="496"/>
    <cellStyle name="Poudarek3 2 2 2" xfId="497"/>
    <cellStyle name="Poudarek3 2 2 2 2" xfId="1883"/>
    <cellStyle name="Poudarek3 2 2 3" xfId="498"/>
    <cellStyle name="Poudarek3 2 2 3 2" xfId="1884"/>
    <cellStyle name="Poudarek3 2 2 4" xfId="499"/>
    <cellStyle name="Poudarek3 2 2 4 2" xfId="1885"/>
    <cellStyle name="Poudarek3 2 2 5" xfId="1886"/>
    <cellStyle name="Poudarek3 2 2 5 2" xfId="1887"/>
    <cellStyle name="Poudarek3 2 2 6" xfId="1888"/>
    <cellStyle name="Poudarek3 2 3" xfId="500"/>
    <cellStyle name="Poudarek3 2 3 2" xfId="1889"/>
    <cellStyle name="Poudarek3 2 4" xfId="501"/>
    <cellStyle name="Poudarek3 2 4 2" xfId="1890"/>
    <cellStyle name="Poudarek3 2 5" xfId="502"/>
    <cellStyle name="Poudarek3 2 6" xfId="1891"/>
    <cellStyle name="Poudarek3 2 7" xfId="1892"/>
    <cellStyle name="Poudarek3 3" xfId="503"/>
    <cellStyle name="Poudarek3 3 2" xfId="504"/>
    <cellStyle name="Poudarek3 3 2 2" xfId="1893"/>
    <cellStyle name="Poudarek3 3 3" xfId="1894"/>
    <cellStyle name="Poudarek3 4" xfId="1895"/>
    <cellStyle name="Poudarek3 4 2" xfId="1896"/>
    <cellStyle name="Poudarek3 4 2 2" xfId="1897"/>
    <cellStyle name="Poudarek3 4 3" xfId="1898"/>
    <cellStyle name="Poudarek3 4 4" xfId="1899"/>
    <cellStyle name="Poudarek3 4 4 2" xfId="1900"/>
    <cellStyle name="Poudarek4 2" xfId="64"/>
    <cellStyle name="Poudarek4 2 2" xfId="505"/>
    <cellStyle name="Poudarek4 2 2 2" xfId="506"/>
    <cellStyle name="Poudarek4 2 2 2 2" xfId="1901"/>
    <cellStyle name="Poudarek4 2 2 3" xfId="507"/>
    <cellStyle name="Poudarek4 2 2 3 2" xfId="1902"/>
    <cellStyle name="Poudarek4 2 2 4" xfId="508"/>
    <cellStyle name="Poudarek4 2 2 4 2" xfId="1903"/>
    <cellStyle name="Poudarek4 2 2 5" xfId="1904"/>
    <cellStyle name="Poudarek4 2 2 5 2" xfId="1905"/>
    <cellStyle name="Poudarek4 2 2 6" xfId="1906"/>
    <cellStyle name="Poudarek4 2 3" xfId="509"/>
    <cellStyle name="Poudarek4 2 3 2" xfId="1907"/>
    <cellStyle name="Poudarek4 2 4" xfId="510"/>
    <cellStyle name="Poudarek4 2 4 2" xfId="1908"/>
    <cellStyle name="Poudarek4 2 5" xfId="511"/>
    <cellStyle name="Poudarek4 2 6" xfId="1909"/>
    <cellStyle name="Poudarek4 2 7" xfId="1910"/>
    <cellStyle name="Poudarek4 3" xfId="512"/>
    <cellStyle name="Poudarek4 3 2" xfId="513"/>
    <cellStyle name="Poudarek4 3 2 2" xfId="1911"/>
    <cellStyle name="Poudarek4 3 3" xfId="1912"/>
    <cellStyle name="Poudarek4 4" xfId="1913"/>
    <cellStyle name="Poudarek4 4 2" xfId="1914"/>
    <cellStyle name="Poudarek4 4 2 2" xfId="1915"/>
    <cellStyle name="Poudarek4 4 3" xfId="1916"/>
    <cellStyle name="Poudarek4 4 4" xfId="1917"/>
    <cellStyle name="Poudarek4 4 4 2" xfId="1918"/>
    <cellStyle name="Poudarek5 2" xfId="65"/>
    <cellStyle name="Poudarek5 2 2" xfId="514"/>
    <cellStyle name="Poudarek5 2 2 2" xfId="515"/>
    <cellStyle name="Poudarek5 2 2 2 2" xfId="1919"/>
    <cellStyle name="Poudarek5 2 2 3" xfId="1920"/>
    <cellStyle name="Poudarek5 2 2 3 2" xfId="1921"/>
    <cellStyle name="Poudarek5 2 2 4" xfId="1922"/>
    <cellStyle name="Poudarek5 2 3" xfId="516"/>
    <cellStyle name="Poudarek5 2 3 2" xfId="1923"/>
    <cellStyle name="Poudarek5 2 4" xfId="1924"/>
    <cellStyle name="Poudarek5 2 5" xfId="1925"/>
    <cellStyle name="Poudarek5 3" xfId="1926"/>
    <cellStyle name="Poudarek5 3 2" xfId="1927"/>
    <cellStyle name="Poudarek5 3 2 2" xfId="1928"/>
    <cellStyle name="Poudarek5 3 3" xfId="1929"/>
    <cellStyle name="Poudarek5 3 4" xfId="1930"/>
    <cellStyle name="Poudarek6 2" xfId="66"/>
    <cellStyle name="Poudarek6 2 2" xfId="517"/>
    <cellStyle name="Poudarek6 2 2 2" xfId="518"/>
    <cellStyle name="Poudarek6 2 2 2 2" xfId="1931"/>
    <cellStyle name="Poudarek6 2 2 3" xfId="519"/>
    <cellStyle name="Poudarek6 2 2 3 2" xfId="1932"/>
    <cellStyle name="Poudarek6 2 2 4" xfId="520"/>
    <cellStyle name="Poudarek6 2 2 4 2" xfId="1933"/>
    <cellStyle name="Poudarek6 2 2 5" xfId="1934"/>
    <cellStyle name="Poudarek6 2 2 5 2" xfId="1935"/>
    <cellStyle name="Poudarek6 2 2 6" xfId="1936"/>
    <cellStyle name="Poudarek6 2 3" xfId="521"/>
    <cellStyle name="Poudarek6 2 3 2" xfId="1937"/>
    <cellStyle name="Poudarek6 2 4" xfId="522"/>
    <cellStyle name="Poudarek6 2 4 2" xfId="1938"/>
    <cellStyle name="Poudarek6 2 5" xfId="523"/>
    <cellStyle name="Poudarek6 2 6" xfId="1939"/>
    <cellStyle name="Poudarek6 2 7" xfId="1940"/>
    <cellStyle name="Poudarek6 3" xfId="524"/>
    <cellStyle name="Poudarek6 3 2" xfId="525"/>
    <cellStyle name="Poudarek6 3 2 2" xfId="1941"/>
    <cellStyle name="Poudarek6 3 3" xfId="1942"/>
    <cellStyle name="Poudarek6 4" xfId="1943"/>
    <cellStyle name="Poudarek6 4 2" xfId="1944"/>
    <cellStyle name="Poudarek6 4 2 2" xfId="1945"/>
    <cellStyle name="Poudarek6 4 3" xfId="1946"/>
    <cellStyle name="Poudarek6 4 4" xfId="1947"/>
    <cellStyle name="Poudarek6 4 4 2" xfId="1948"/>
    <cellStyle name="Povezana celica 2" xfId="67"/>
    <cellStyle name="Povezana celica 2 2" xfId="526"/>
    <cellStyle name="Povezana celica 2 2 2" xfId="527"/>
    <cellStyle name="Povezana celica 2 2 2 2" xfId="1949"/>
    <cellStyle name="Povezana celica 2 2 3" xfId="528"/>
    <cellStyle name="Povezana celica 2 2 3 2" xfId="1950"/>
    <cellStyle name="Povezana celica 2 2 4" xfId="1951"/>
    <cellStyle name="Povezana celica 2 3" xfId="529"/>
    <cellStyle name="Povezana celica 2 3 2" xfId="1952"/>
    <cellStyle name="Povezana celica 2 4" xfId="530"/>
    <cellStyle name="Povezana celica 2 5" xfId="1953"/>
    <cellStyle name="Povezana celica 2 6" xfId="1954"/>
    <cellStyle name="Povezana celica 3" xfId="531"/>
    <cellStyle name="Povezana celica 3 2" xfId="532"/>
    <cellStyle name="Povezana celica 3 2 2" xfId="1955"/>
    <cellStyle name="Povezana celica 3 3" xfId="1956"/>
    <cellStyle name="Povezana celica 4" xfId="1957"/>
    <cellStyle name="Povezana celica 4 2" xfId="1958"/>
    <cellStyle name="Povezana celica 4 2 2" xfId="1959"/>
    <cellStyle name="Povezana celica 4 3" xfId="1960"/>
    <cellStyle name="Povezana celica 4 4" xfId="1961"/>
    <cellStyle name="Povezana celica 4 4 2" xfId="1962"/>
    <cellStyle name="Preveri celico 2" xfId="68"/>
    <cellStyle name="Preveri celico 2 2" xfId="533"/>
    <cellStyle name="Preveri celico 2 2 2" xfId="534"/>
    <cellStyle name="Preveri celico 2 2 2 2" xfId="1963"/>
    <cellStyle name="Preveri celico 2 2 3" xfId="1964"/>
    <cellStyle name="Preveri celico 2 2 3 2" xfId="1965"/>
    <cellStyle name="Preveri celico 2 2 4" xfId="1966"/>
    <cellStyle name="Preveri celico 2 3" xfId="535"/>
    <cellStyle name="Preveri celico 2 3 2" xfId="1967"/>
    <cellStyle name="Preveri celico 2 4" xfId="1968"/>
    <cellStyle name="Preveri celico 2 5" xfId="1969"/>
    <cellStyle name="Preveri celico 3" xfId="1970"/>
    <cellStyle name="Preveri celico 3 2" xfId="1971"/>
    <cellStyle name="Preveri celico 3 2 2" xfId="1972"/>
    <cellStyle name="Preveri celico 3 3" xfId="1973"/>
    <cellStyle name="Preveri celico 3 4" xfId="1974"/>
    <cellStyle name="Računanje 2" xfId="69"/>
    <cellStyle name="Računanje 2 2" xfId="536"/>
    <cellStyle name="Računanje 2 2 2" xfId="537"/>
    <cellStyle name="Računanje 2 2 2 2" xfId="1975"/>
    <cellStyle name="Računanje 2 2 3" xfId="538"/>
    <cellStyle name="Računanje 2 2 3 2" xfId="1976"/>
    <cellStyle name="Računanje 2 2 4" xfId="539"/>
    <cellStyle name="Računanje 2 2 5" xfId="1977"/>
    <cellStyle name="Računanje 2 2 5 2" xfId="1978"/>
    <cellStyle name="Računanje 2 3" xfId="540"/>
    <cellStyle name="Računanje 2 4" xfId="541"/>
    <cellStyle name="Računanje 2 4 2" xfId="1979"/>
    <cellStyle name="Računanje 2 5" xfId="542"/>
    <cellStyle name="Računanje 2 6" xfId="1980"/>
    <cellStyle name="Računanje 2 7" xfId="1981"/>
    <cellStyle name="Računanje 3" xfId="543"/>
    <cellStyle name="Računanje 3 2" xfId="544"/>
    <cellStyle name="Računanje 3 3" xfId="1982"/>
    <cellStyle name="Računanje 4" xfId="1983"/>
    <cellStyle name="Računanje 4 2" xfId="1984"/>
    <cellStyle name="Računanje 4 2 2" xfId="1985"/>
    <cellStyle name="Računanje 4 3" xfId="1986"/>
    <cellStyle name="Računanje 4 4" xfId="1987"/>
    <cellStyle name="Računanje 4 4 2" xfId="1988"/>
    <cellStyle name="Rekapitulacija" xfId="1989"/>
    <cellStyle name="S14" xfId="1990"/>
    <cellStyle name="S18" xfId="76"/>
    <cellStyle name="S3" xfId="77"/>
    <cellStyle name="Slabo 2" xfId="70"/>
    <cellStyle name="Slabo 2 2" xfId="545"/>
    <cellStyle name="Slabo 2 2 2" xfId="546"/>
    <cellStyle name="Slabo 2 2 2 2" xfId="1991"/>
    <cellStyle name="Slabo 2 2 3" xfId="547"/>
    <cellStyle name="Slabo 2 2 3 2" xfId="1992"/>
    <cellStyle name="Slabo 2 2 4" xfId="548"/>
    <cellStyle name="Slabo 2 2 4 2" xfId="1993"/>
    <cellStyle name="Slabo 2 2 5" xfId="1994"/>
    <cellStyle name="Slabo 2 2 5 2" xfId="1995"/>
    <cellStyle name="Slabo 2 2 6" xfId="1996"/>
    <cellStyle name="Slabo 2 3" xfId="549"/>
    <cellStyle name="Slabo 2 3 2" xfId="1997"/>
    <cellStyle name="Slabo 2 4" xfId="550"/>
    <cellStyle name="Slabo 2 4 2" xfId="1998"/>
    <cellStyle name="Slabo 2 5" xfId="551"/>
    <cellStyle name="Slabo 2 6" xfId="1999"/>
    <cellStyle name="Slabo 2 7" xfId="2000"/>
    <cellStyle name="Slabo 3" xfId="552"/>
    <cellStyle name="Slabo 3 2" xfId="553"/>
    <cellStyle name="Slabo 3 2 2" xfId="2001"/>
    <cellStyle name="Slabo 3 3" xfId="2002"/>
    <cellStyle name="Slabo 4" xfId="2003"/>
    <cellStyle name="Slabo 4 2" xfId="2004"/>
    <cellStyle name="Slabo 4 2 2" xfId="2005"/>
    <cellStyle name="Slabo 4 3" xfId="2006"/>
    <cellStyle name="Slabo 4 4" xfId="2007"/>
    <cellStyle name="Slabo 4 4 2" xfId="2008"/>
    <cellStyle name="Slog 1" xfId="75"/>
    <cellStyle name="Slog 1 2" xfId="554"/>
    <cellStyle name="Slog 1 3" xfId="2009"/>
    <cellStyle name="Slog 1 4" xfId="2010"/>
    <cellStyle name="Slog JB" xfId="19"/>
    <cellStyle name="Slog JB 10" xfId="29"/>
    <cellStyle name="Standard_ANBO" xfId="555"/>
    <cellStyle name="STOLPEC_E" xfId="2011"/>
    <cellStyle name="Style 1" xfId="556"/>
    <cellStyle name="Style 1 2" xfId="2012"/>
    <cellStyle name="ţ_x001d_đB_x000c_ęţ_x0012__x000d_ÝţU_x0001_X_x0005_•_x0006__x0007__x0001__x0001_" xfId="2013"/>
    <cellStyle name="tekst-levo 2" xfId="2014"/>
    <cellStyle name="Title" xfId="2015"/>
    <cellStyle name="Title 2" xfId="2016"/>
    <cellStyle name="Title 3" xfId="2017"/>
    <cellStyle name="Total" xfId="2018"/>
    <cellStyle name="Total 2" xfId="2019"/>
    <cellStyle name="Total 3" xfId="2020"/>
    <cellStyle name="Total 4" xfId="2021"/>
    <cellStyle name="Total 4 2" xfId="2022"/>
    <cellStyle name="Total 5" xfId="2023"/>
    <cellStyle name="Total 6" xfId="2024"/>
    <cellStyle name="Total 7" xfId="2025"/>
    <cellStyle name="Valuta 2" xfId="11"/>
    <cellStyle name="Valuta 2 2" xfId="25"/>
    <cellStyle name="Valuta 2 2 2" xfId="96"/>
    <cellStyle name="Valuta 2 2 2 2" xfId="637"/>
    <cellStyle name="Valuta 2 2 2 2 2" xfId="638"/>
    <cellStyle name="Valuta 2 2 2 2 2 2" xfId="2026"/>
    <cellStyle name="Valuta 2 2 2 2 2 3" xfId="2027"/>
    <cellStyle name="Valuta 2 2 2 2 2 3 2" xfId="2028"/>
    <cellStyle name="Valuta 2 2 2 2 2 3 3" xfId="2029"/>
    <cellStyle name="Valuta 2 2 2 2 2 3 4" xfId="2030"/>
    <cellStyle name="Valuta 2 2 2 2 2 4" xfId="2031"/>
    <cellStyle name="Valuta 2 2 2 2 2 4 2" xfId="2032"/>
    <cellStyle name="Valuta 2 2 2 2 2 4 3" xfId="2033"/>
    <cellStyle name="Valuta 2 2 2 2 2 5" xfId="2034"/>
    <cellStyle name="Valuta 2 2 2 2 3" xfId="2035"/>
    <cellStyle name="Valuta 2 2 2 3" xfId="639"/>
    <cellStyle name="Valuta 2 2 2 4" xfId="2036"/>
    <cellStyle name="Valuta 2 2 2 4 2" xfId="2037"/>
    <cellStyle name="Valuta 2 2 2 4 2 2" xfId="2038"/>
    <cellStyle name="Valuta 2 2 2 5" xfId="2039"/>
    <cellStyle name="Valuta 2 2 3" xfId="640"/>
    <cellStyle name="Valuta 2 2 3 2" xfId="641"/>
    <cellStyle name="Valuta 2 2 3 3" xfId="2040"/>
    <cellStyle name="Valuta 2 2 4" xfId="642"/>
    <cellStyle name="Valuta 2 2 4 2" xfId="643"/>
    <cellStyle name="Valuta 2 2 5" xfId="644"/>
    <cellStyle name="Valuta 2 2 5 2" xfId="645"/>
    <cellStyle name="Valuta 2 2 6" xfId="646"/>
    <cellStyle name="Valuta 2 3" xfId="83"/>
    <cellStyle name="Valuta 2 3 2" xfId="101"/>
    <cellStyle name="Valuta 2 3 2 2" xfId="647"/>
    <cellStyle name="Valuta 2 3 2 3" xfId="2041"/>
    <cellStyle name="Valuta 2 3 2 4" xfId="2042"/>
    <cellStyle name="Valuta 2 3 3" xfId="648"/>
    <cellStyle name="Valuta 2 4" xfId="89"/>
    <cellStyle name="Valuta 2 4 2" xfId="649"/>
    <cellStyle name="Valuta 2 4 2 2" xfId="2043"/>
    <cellStyle name="Valuta 2 4 2 2 2" xfId="2044"/>
    <cellStyle name="Valuta 2 4 2 2 3" xfId="2045"/>
    <cellStyle name="Valuta 2 4 2 2 3 2" xfId="2046"/>
    <cellStyle name="Valuta 2 4 2 2 3 3" xfId="2047"/>
    <cellStyle name="Valuta 2 4 2 2 3 4" xfId="2048"/>
    <cellStyle name="Valuta 2 4 2 2 4" xfId="2049"/>
    <cellStyle name="Valuta 2 4 2 2 4 2" xfId="2050"/>
    <cellStyle name="Valuta 2 4 2 2 4 3" xfId="2051"/>
    <cellStyle name="Valuta 2 4 2 2 5" xfId="2052"/>
    <cellStyle name="Valuta 2 4 2 3" xfId="2053"/>
    <cellStyle name="Valuta 2 4 3" xfId="2054"/>
    <cellStyle name="Valuta 2 4 4" xfId="2055"/>
    <cellStyle name="Valuta 2 4 4 2" xfId="2056"/>
    <cellStyle name="Valuta 2 4 4 2 2" xfId="2057"/>
    <cellStyle name="Valuta 2 4 5" xfId="2058"/>
    <cellStyle name="Valuta 2 5" xfId="557"/>
    <cellStyle name="Valuta 2 5 2" xfId="650"/>
    <cellStyle name="Valuta 2 6" xfId="651"/>
    <cellStyle name="Valuta 2 6 2" xfId="652"/>
    <cellStyle name="Valuta 2 6 3" xfId="2059"/>
    <cellStyle name="Valuta 2 6 4" xfId="2060"/>
    <cellStyle name="Valuta 2 6 5" xfId="2061"/>
    <cellStyle name="Valuta 2 6 6" xfId="2062"/>
    <cellStyle name="Valuta 2 7" xfId="653"/>
    <cellStyle name="Valuta 2 8" xfId="654"/>
    <cellStyle name="Valuta 2 9" xfId="655"/>
    <cellStyle name="Valuta 3" xfId="26"/>
    <cellStyle name="Valuta 3 2" xfId="656"/>
    <cellStyle name="Valuta 4" xfId="558"/>
    <cellStyle name="Valuta 4 2" xfId="2063"/>
    <cellStyle name="Valuta 5" xfId="559"/>
    <cellStyle name="Valuta 6" xfId="2064"/>
    <cellStyle name="Vejica 2" xfId="560"/>
    <cellStyle name="Vejica 2 2" xfId="561"/>
    <cellStyle name="Vejica 2 2 2" xfId="562"/>
    <cellStyle name="Vejica 2 2 2 2" xfId="2065"/>
    <cellStyle name="Vejica 2 2 2 3" xfId="2066"/>
    <cellStyle name="Vejica 2 2 3" xfId="2067"/>
    <cellStyle name="Vejica 2 2 3 2" xfId="2068"/>
    <cellStyle name="Vejica 2 2 3 2 2" xfId="2069"/>
    <cellStyle name="Vejica 2 2 3 2 3" xfId="2070"/>
    <cellStyle name="Vejica 2 2 3 3" xfId="2071"/>
    <cellStyle name="Vejica 2 2 3 3 2" xfId="2072"/>
    <cellStyle name="Vejica 2 2 3 4" xfId="2073"/>
    <cellStyle name="Vejica 2 2 4" xfId="2074"/>
    <cellStyle name="Vejica 2 2 4 2" xfId="2075"/>
    <cellStyle name="Vejica 2 2 5" xfId="2076"/>
    <cellStyle name="Vejica 2 3" xfId="563"/>
    <cellStyle name="Vejica 2 3 2" xfId="2077"/>
    <cellStyle name="Vejica 2 3 2 2" xfId="2078"/>
    <cellStyle name="Vejica 2 3 3" xfId="2079"/>
    <cellStyle name="Vejica 2 4" xfId="564"/>
    <cellStyle name="Vejica 2 4 2" xfId="2080"/>
    <cellStyle name="Vejica 2 5" xfId="565"/>
    <cellStyle name="Vejica 2 6" xfId="2081"/>
    <cellStyle name="Vejica 2 6 2" xfId="2082"/>
    <cellStyle name="Vejica 2 6 3" xfId="2083"/>
    <cellStyle name="Vejica 2 6 4" xfId="2084"/>
    <cellStyle name="Vejica 2 7" xfId="2085"/>
    <cellStyle name="Vejica 3" xfId="566"/>
    <cellStyle name="Vejica 3 2" xfId="2086"/>
    <cellStyle name="Vejica 3 2 2" xfId="2087"/>
    <cellStyle name="Vejica 3 2 2 2" xfId="2088"/>
    <cellStyle name="Vejica 3 2 2 3" xfId="2089"/>
    <cellStyle name="Vejica 3 2 3" xfId="2090"/>
    <cellStyle name="Vejica 3 3" xfId="2091"/>
    <cellStyle name="Vejica 3 4" xfId="2092"/>
    <cellStyle name="Vejica 3 5" xfId="2093"/>
    <cellStyle name="Vejica 4" xfId="567"/>
    <cellStyle name="Vejica 4 2" xfId="568"/>
    <cellStyle name="Vejica 4 2 2" xfId="2094"/>
    <cellStyle name="Vejica 4 2 3" xfId="2095"/>
    <cellStyle name="Vejica 4 3" xfId="2096"/>
    <cellStyle name="Vejica 4 4" xfId="2097"/>
    <cellStyle name="Vejica 5" xfId="569"/>
    <cellStyle name="Vejica 5 2" xfId="2098"/>
    <cellStyle name="Vejica 5 2 2" xfId="2099"/>
    <cellStyle name="Vejica 5 2 2 2" xfId="2100"/>
    <cellStyle name="Vejica 5 2 3" xfId="2101"/>
    <cellStyle name="Vejica 5 2 3 2" xfId="2102"/>
    <cellStyle name="Vejica 5 2 4" xfId="2103"/>
    <cellStyle name="Vejica 5 3" xfId="2104"/>
    <cellStyle name="Vejica 5 4" xfId="2105"/>
    <cellStyle name="Vejica 6" xfId="2106"/>
    <cellStyle name="Vejica 6 2" xfId="2107"/>
    <cellStyle name="Vejica 7" xfId="2108"/>
    <cellStyle name="Vejica 8" xfId="2109"/>
    <cellStyle name="Vejica 8 2" xfId="2110"/>
    <cellStyle name="Vejica 8 3" xfId="2111"/>
    <cellStyle name="Vejica 9" xfId="2112"/>
    <cellStyle name="Vnos 2" xfId="71"/>
    <cellStyle name="Vnos 2 2" xfId="570"/>
    <cellStyle name="Vnos 2 2 2" xfId="571"/>
    <cellStyle name="Vnos 2 2 2 2" xfId="2113"/>
    <cellStyle name="Vnos 2 2 3" xfId="572"/>
    <cellStyle name="Vnos 2 2 3 2" xfId="2114"/>
    <cellStyle name="Vnos 2 2 4" xfId="573"/>
    <cellStyle name="Vnos 2 2 4 2" xfId="2115"/>
    <cellStyle name="Vnos 2 2 5" xfId="2116"/>
    <cellStyle name="Vnos 2 2 5 2" xfId="2117"/>
    <cellStyle name="Vnos 2 2 6" xfId="2118"/>
    <cellStyle name="Vnos 2 3" xfId="574"/>
    <cellStyle name="Vnos 2 3 2" xfId="2119"/>
    <cellStyle name="Vnos 2 4" xfId="575"/>
    <cellStyle name="Vnos 2 4 2" xfId="2120"/>
    <cellStyle name="Vnos 2 5" xfId="576"/>
    <cellStyle name="Vnos 2 6" xfId="2121"/>
    <cellStyle name="Vnos 2 7" xfId="2122"/>
    <cellStyle name="Vnos 3" xfId="577"/>
    <cellStyle name="Vnos 3 2" xfId="578"/>
    <cellStyle name="Vnos 3 2 2" xfId="2123"/>
    <cellStyle name="Vnos 3 3" xfId="2124"/>
    <cellStyle name="Vnos 4" xfId="2125"/>
    <cellStyle name="Vnos 4 2" xfId="2126"/>
    <cellStyle name="Vnos 4 2 2" xfId="2127"/>
    <cellStyle name="Vnos 4 3" xfId="2128"/>
    <cellStyle name="Vnos 4 4" xfId="2129"/>
    <cellStyle name="Vnos 4 4 2" xfId="2130"/>
    <cellStyle name="Vsota 2" xfId="72"/>
    <cellStyle name="Vsota 2 2" xfId="579"/>
    <cellStyle name="Vsota 2 2 2" xfId="580"/>
    <cellStyle name="Vsota 2 2 2 2" xfId="2131"/>
    <cellStyle name="Vsota 2 2 3" xfId="581"/>
    <cellStyle name="Vsota 2 2 3 2" xfId="2132"/>
    <cellStyle name="Vsota 2 2 4" xfId="2133"/>
    <cellStyle name="Vsota 2 3" xfId="582"/>
    <cellStyle name="Vsota 2 3 2" xfId="2134"/>
    <cellStyle name="Vsota 2 4" xfId="583"/>
    <cellStyle name="Vsota 2 5" xfId="2135"/>
    <cellStyle name="Vsota 2 6" xfId="2136"/>
    <cellStyle name="Vsota 3" xfId="584"/>
    <cellStyle name="Vsota 3 2" xfId="585"/>
    <cellStyle name="Vsota 3 2 2" xfId="2137"/>
    <cellStyle name="Vsota 3 3" xfId="2138"/>
    <cellStyle name="Vsota 4" xfId="2139"/>
    <cellStyle name="Vsota 4 2" xfId="2140"/>
    <cellStyle name="Vsota 4 2 2" xfId="2141"/>
    <cellStyle name="Vsota 4 3" xfId="2142"/>
    <cellStyle name="Vsota 4 4" xfId="2143"/>
    <cellStyle name="Vsota 4 4 2" xfId="2144"/>
    <cellStyle name="Währung_ANBODECK" xfId="586"/>
    <cellStyle name="Warning Text" xfId="214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List1">
    <tabColor rgb="FF92D050"/>
  </sheetPr>
  <dimension ref="A1:I112"/>
  <sheetViews>
    <sheetView workbookViewId="0">
      <selection activeCell="B16" sqref="B16"/>
    </sheetView>
  </sheetViews>
  <sheetFormatPr defaultColWidth="9.109375" defaultRowHeight="13.8"/>
  <cols>
    <col min="1" max="1" width="2.5546875" style="33" customWidth="1"/>
    <col min="2" max="2" width="57.6640625" style="26" customWidth="1"/>
    <col min="3" max="3" width="5.6640625" style="12" customWidth="1"/>
    <col min="4" max="4" width="15.44140625" style="2" customWidth="1"/>
    <col min="5" max="5" width="13.6640625" style="2" customWidth="1"/>
    <col min="6" max="6" width="16.6640625" style="1" customWidth="1"/>
    <col min="7" max="7" width="1.33203125" style="3" customWidth="1"/>
    <col min="8" max="8" width="15.6640625" style="1" customWidth="1"/>
    <col min="9" max="9" width="9.109375" style="1" hidden="1" customWidth="1"/>
    <col min="10" max="16384" width="9.109375" style="1"/>
  </cols>
  <sheetData>
    <row r="1" spans="1:7" s="9" customFormat="1" ht="11.1" customHeight="1">
      <c r="A1" s="28" t="s">
        <v>24</v>
      </c>
      <c r="B1" s="22"/>
      <c r="C1" s="8" t="s">
        <v>226</v>
      </c>
      <c r="D1" s="8" t="s">
        <v>220</v>
      </c>
    </row>
    <row r="2" spans="1:7" s="7" customFormat="1" ht="10.199999999999999">
      <c r="A2" s="29" t="s">
        <v>38</v>
      </c>
      <c r="B2" s="23"/>
      <c r="C2" s="10"/>
    </row>
    <row r="3" spans="1:7" s="7" customFormat="1" ht="11.1" customHeight="1">
      <c r="A3" s="29" t="s">
        <v>39</v>
      </c>
      <c r="B3" s="23"/>
      <c r="G3" s="15"/>
    </row>
    <row r="4" spans="1:7" s="7" customFormat="1" ht="11.1" customHeight="1">
      <c r="A4" s="29"/>
      <c r="B4" s="23"/>
      <c r="G4" s="15"/>
    </row>
    <row r="5" spans="1:7" s="7" customFormat="1" ht="11.1" customHeight="1">
      <c r="A5" s="29"/>
      <c r="B5" s="23"/>
      <c r="G5" s="15"/>
    </row>
    <row r="6" spans="1:7" s="7" customFormat="1" ht="11.1" customHeight="1">
      <c r="A6" s="29"/>
      <c r="B6" s="23"/>
      <c r="G6" s="15"/>
    </row>
    <row r="7" spans="1:7" s="7" customFormat="1" ht="11.1" customHeight="1">
      <c r="A7" s="248"/>
      <c r="B7" s="248"/>
      <c r="C7" s="315"/>
      <c r="D7" s="249"/>
      <c r="E7" s="249"/>
      <c r="F7" s="197"/>
      <c r="G7" s="15"/>
    </row>
    <row r="8" spans="1:7" s="7" customFormat="1" ht="11.1" customHeight="1">
      <c r="A8" s="242"/>
      <c r="B8" s="242"/>
      <c r="C8" s="243"/>
      <c r="D8" s="244"/>
      <c r="E8" s="244"/>
      <c r="F8" s="197"/>
      <c r="G8" s="15"/>
    </row>
    <row r="9" spans="1:7" s="14" customFormat="1" ht="11.1" customHeight="1">
      <c r="A9" s="242"/>
      <c r="B9" s="242"/>
      <c r="C9" s="243"/>
      <c r="D9" s="244"/>
      <c r="E9" s="244"/>
      <c r="F9" s="244"/>
      <c r="G9" s="16"/>
    </row>
    <row r="10" spans="1:7" s="5" customFormat="1" ht="13.2">
      <c r="A10" s="36"/>
      <c r="B10" s="37" t="s">
        <v>35</v>
      </c>
      <c r="C10" s="11"/>
      <c r="G10" s="17"/>
    </row>
    <row r="11" spans="1:7" s="5" customFormat="1" ht="13.2">
      <c r="A11" s="36"/>
      <c r="B11" s="37"/>
      <c r="C11" s="11"/>
      <c r="G11" s="17"/>
    </row>
    <row r="12" spans="1:7" s="5" customFormat="1" ht="34.799999999999997" customHeight="1">
      <c r="A12" s="31"/>
      <c r="B12" s="937" t="s">
        <v>511</v>
      </c>
      <c r="C12" s="937"/>
      <c r="D12" s="937"/>
      <c r="G12" s="17"/>
    </row>
    <row r="13" spans="1:7" s="5" customFormat="1" ht="15.6">
      <c r="A13" s="31"/>
      <c r="B13" s="25"/>
      <c r="C13" s="11"/>
      <c r="G13" s="17"/>
    </row>
    <row r="14" spans="1:7" s="5" customFormat="1" ht="15.6">
      <c r="A14" s="31"/>
      <c r="B14" s="25"/>
      <c r="C14" s="11"/>
      <c r="G14" s="17"/>
    </row>
    <row r="15" spans="1:7" s="5" customFormat="1" ht="15.6">
      <c r="A15" s="31"/>
      <c r="B15" s="25"/>
      <c r="C15" s="11"/>
      <c r="G15" s="17"/>
    </row>
    <row r="16" spans="1:7" s="5" customFormat="1" ht="15.6">
      <c r="A16" s="31"/>
      <c r="B16" s="25"/>
      <c r="C16" s="11"/>
      <c r="G16" s="17"/>
    </row>
    <row r="17" spans="1:7" customFormat="1" ht="15">
      <c r="A17" s="38"/>
      <c r="B17" s="39"/>
      <c r="C17" s="40"/>
      <c r="G17" s="41"/>
    </row>
    <row r="18" spans="1:7" s="44" customFormat="1" ht="13.2">
      <c r="A18" s="42"/>
      <c r="B18" s="37" t="s">
        <v>36</v>
      </c>
      <c r="C18" s="43"/>
      <c r="G18" s="45"/>
    </row>
    <row r="19" spans="1:7" s="44" customFormat="1" ht="13.2">
      <c r="A19" s="42"/>
      <c r="B19" s="37"/>
      <c r="C19" s="43"/>
      <c r="G19" s="45"/>
    </row>
    <row r="20" spans="1:7" s="5" customFormat="1" ht="15.6">
      <c r="A20" s="31"/>
      <c r="B20" s="84" t="s">
        <v>221</v>
      </c>
      <c r="C20" s="11"/>
      <c r="G20" s="17"/>
    </row>
    <row r="21" spans="1:7" s="5" customFormat="1" ht="15.6">
      <c r="A21" s="31"/>
      <c r="B21" s="84" t="s">
        <v>222</v>
      </c>
      <c r="C21" s="11"/>
      <c r="G21" s="17"/>
    </row>
    <row r="22" spans="1:7" customFormat="1" ht="15.6">
      <c r="A22" s="38"/>
      <c r="B22" s="84" t="s">
        <v>223</v>
      </c>
      <c r="C22" s="40"/>
      <c r="G22" s="41"/>
    </row>
    <row r="23" spans="1:7" customFormat="1" ht="15">
      <c r="A23" s="38"/>
      <c r="B23" s="39"/>
      <c r="C23" s="40"/>
      <c r="G23" s="41"/>
    </row>
    <row r="24" spans="1:7" customFormat="1" ht="15">
      <c r="A24" s="38"/>
      <c r="B24" s="39"/>
      <c r="C24" s="40"/>
      <c r="G24" s="41"/>
    </row>
    <row r="25" spans="1:7" customFormat="1" ht="15">
      <c r="A25" s="38"/>
      <c r="B25" s="39"/>
      <c r="C25" s="40"/>
      <c r="G25" s="41"/>
    </row>
    <row r="26" spans="1:7" customFormat="1" ht="15">
      <c r="A26" s="38"/>
      <c r="B26" s="39"/>
      <c r="C26" s="40"/>
      <c r="G26" s="41"/>
    </row>
    <row r="27" spans="1:7" customFormat="1" ht="15">
      <c r="A27" s="38"/>
      <c r="B27" s="39"/>
      <c r="C27" s="40"/>
      <c r="G27" s="41"/>
    </row>
    <row r="28" spans="1:7" customFormat="1" ht="21">
      <c r="A28" s="46"/>
      <c r="B28" s="85" t="s">
        <v>512</v>
      </c>
      <c r="C28" s="40"/>
      <c r="G28" s="41"/>
    </row>
    <row r="29" spans="1:7" customFormat="1" ht="21">
      <c r="A29" s="46"/>
      <c r="B29" s="76"/>
      <c r="C29" s="40"/>
      <c r="G29" s="41"/>
    </row>
    <row r="30" spans="1:7" s="53" customFormat="1">
      <c r="A30" s="50"/>
      <c r="B30" s="706"/>
      <c r="C30" s="52"/>
      <c r="G30" s="54"/>
    </row>
    <row r="31" spans="1:7" s="53" customFormat="1">
      <c r="A31" s="50"/>
      <c r="B31" s="51"/>
      <c r="C31" s="52"/>
      <c r="G31" s="54"/>
    </row>
    <row r="32" spans="1:7" s="53" customFormat="1">
      <c r="A32" s="50"/>
      <c r="B32" s="51"/>
      <c r="C32" s="52"/>
      <c r="G32" s="54"/>
    </row>
    <row r="33" spans="1:7" s="53" customFormat="1">
      <c r="A33" s="50"/>
      <c r="B33" s="77"/>
      <c r="C33" s="52"/>
      <c r="G33" s="54"/>
    </row>
    <row r="34" spans="1:7" s="48" customFormat="1" ht="15">
      <c r="A34" s="38"/>
      <c r="B34" s="39"/>
      <c r="C34" s="47"/>
      <c r="G34" s="49"/>
    </row>
    <row r="35" spans="1:7" s="79" customFormat="1" ht="28.5" customHeight="1">
      <c r="A35" s="78"/>
      <c r="B35" s="939"/>
      <c r="C35" s="939"/>
      <c r="D35" s="939"/>
      <c r="E35" s="80"/>
    </row>
    <row r="36" spans="1:7" s="79" customFormat="1" ht="28.5" customHeight="1">
      <c r="A36" s="78"/>
      <c r="B36" s="352" t="s">
        <v>224</v>
      </c>
      <c r="C36" s="81"/>
      <c r="D36" s="81"/>
      <c r="E36" s="80"/>
    </row>
    <row r="37" spans="1:7" s="3" customFormat="1" ht="28.5" customHeight="1">
      <c r="A37" s="55"/>
      <c r="B37" s="938"/>
      <c r="C37" s="938"/>
      <c r="D37" s="938"/>
      <c r="E37" s="4"/>
    </row>
    <row r="38" spans="1:7" s="3" customFormat="1" ht="22.5" customHeight="1">
      <c r="A38" s="56"/>
      <c r="B38" s="154" t="s">
        <v>225</v>
      </c>
      <c r="C38" s="938"/>
      <c r="D38" s="938"/>
      <c r="E38" s="4"/>
    </row>
    <row r="39" spans="1:7" s="48" customFormat="1" ht="15">
      <c r="A39" s="38"/>
      <c r="B39" s="39"/>
      <c r="C39" s="47"/>
      <c r="G39" s="49"/>
    </row>
    <row r="40" spans="1:7" s="61" customFormat="1" ht="15.6">
      <c r="A40" s="57"/>
      <c r="B40" s="314"/>
      <c r="C40" s="58"/>
      <c r="D40" s="59"/>
      <c r="E40" s="59"/>
      <c r="F40" s="58"/>
      <c r="G40" s="60"/>
    </row>
    <row r="41" spans="1:7" s="3" customFormat="1" ht="17.399999999999999">
      <c r="A41" s="55"/>
      <c r="B41" s="51"/>
      <c r="C41" s="13"/>
      <c r="D41" s="4"/>
      <c r="E41" s="4"/>
    </row>
    <row r="42" spans="1:7" s="3" customFormat="1" ht="15.6">
      <c r="A42" s="56"/>
      <c r="B42" s="51"/>
      <c r="C42" s="13"/>
      <c r="D42" s="4"/>
      <c r="E42" s="4"/>
    </row>
    <row r="43" spans="1:7" s="3" customFormat="1">
      <c r="A43" s="32"/>
      <c r="B43" s="51"/>
      <c r="C43" s="13"/>
      <c r="D43" s="4"/>
      <c r="E43" s="4"/>
      <c r="F43" s="4"/>
    </row>
    <row r="44" spans="1:7" s="3" customFormat="1" ht="15">
      <c r="A44" s="32"/>
      <c r="B44" s="39"/>
      <c r="C44" s="13"/>
      <c r="D44" s="4"/>
      <c r="E44" s="4"/>
      <c r="G44" s="4"/>
    </row>
    <row r="45" spans="1:7" s="3" customFormat="1" ht="17.399999999999999">
      <c r="A45" s="32"/>
      <c r="B45" s="62"/>
      <c r="C45" s="13"/>
      <c r="D45" s="4"/>
      <c r="E45" s="4"/>
      <c r="F45" s="4"/>
    </row>
    <row r="46" spans="1:7" s="3" customFormat="1" ht="15.6">
      <c r="A46" s="32"/>
      <c r="B46" s="34"/>
      <c r="C46" s="13"/>
      <c r="D46" s="4"/>
      <c r="E46" s="4"/>
    </row>
    <row r="47" spans="1:7" s="3" customFormat="1">
      <c r="A47" s="32"/>
      <c r="B47" s="27"/>
      <c r="C47" s="13"/>
      <c r="D47" s="4"/>
      <c r="E47" s="4"/>
      <c r="F47" s="4"/>
    </row>
    <row r="48" spans="1:7" s="3" customFormat="1">
      <c r="A48" s="32"/>
      <c r="B48" s="27"/>
      <c r="C48" s="13"/>
      <c r="D48" s="4"/>
      <c r="E48" s="4"/>
    </row>
    <row r="49" spans="1:8" s="3" customFormat="1" ht="71.25" customHeight="1">
      <c r="A49" s="32"/>
      <c r="B49" s="27"/>
      <c r="C49" s="13"/>
      <c r="D49" s="4"/>
      <c r="E49" s="4"/>
    </row>
    <row r="50" spans="1:8" s="3" customFormat="1">
      <c r="A50" s="32"/>
      <c r="B50" s="27"/>
      <c r="C50" s="13"/>
      <c r="D50" s="4"/>
      <c r="E50" s="4"/>
      <c r="H50" s="63"/>
    </row>
    <row r="51" spans="1:8" s="3" customFormat="1">
      <c r="A51" s="32"/>
      <c r="B51" s="27"/>
      <c r="C51" s="13"/>
      <c r="D51" s="4"/>
      <c r="E51" s="4"/>
      <c r="F51" s="4"/>
      <c r="G51" s="4"/>
    </row>
    <row r="52" spans="1:8" s="3" customFormat="1">
      <c r="A52" s="32"/>
      <c r="B52" s="27"/>
      <c r="C52" s="13"/>
      <c r="D52" s="4"/>
      <c r="E52" s="4"/>
      <c r="F52" s="4"/>
      <c r="G52" s="4"/>
    </row>
    <row r="53" spans="1:8" s="3" customFormat="1">
      <c r="A53" s="32"/>
      <c r="B53" s="27"/>
      <c r="C53" s="13"/>
      <c r="D53" s="4"/>
      <c r="E53" s="4"/>
      <c r="F53" s="4"/>
      <c r="G53" s="4"/>
    </row>
    <row r="54" spans="1:8" s="3" customFormat="1">
      <c r="A54" s="32"/>
      <c r="B54" s="64"/>
      <c r="C54" s="13"/>
      <c r="D54" s="4"/>
      <c r="E54" s="4"/>
      <c r="F54" s="4"/>
      <c r="G54" s="4"/>
    </row>
    <row r="55" spans="1:8" s="3" customFormat="1" ht="14.25" customHeight="1">
      <c r="A55" s="32"/>
      <c r="B55" s="65"/>
      <c r="C55" s="13"/>
      <c r="F55" s="66"/>
      <c r="G55" s="4"/>
    </row>
    <row r="56" spans="1:8" s="3" customFormat="1" ht="42.75" customHeight="1">
      <c r="A56" s="32"/>
      <c r="B56" s="65"/>
      <c r="C56" s="13"/>
      <c r="D56" s="4"/>
      <c r="E56" s="4"/>
      <c r="F56" s="4"/>
    </row>
    <row r="57" spans="1:8" s="3" customFormat="1" ht="14.25" customHeight="1">
      <c r="A57" s="32"/>
      <c r="B57" s="65"/>
      <c r="C57" s="13"/>
      <c r="D57" s="4"/>
      <c r="E57" s="4"/>
      <c r="F57" s="4"/>
      <c r="G57" s="66"/>
    </row>
    <row r="58" spans="1:8" s="3" customFormat="1" ht="57" customHeight="1">
      <c r="A58" s="32"/>
      <c r="B58" s="27"/>
      <c r="C58" s="13"/>
      <c r="D58" s="4"/>
      <c r="E58" s="4"/>
      <c r="F58" s="4"/>
    </row>
    <row r="59" spans="1:8" s="3" customFormat="1">
      <c r="A59" s="32"/>
      <c r="B59" s="27"/>
      <c r="C59" s="13"/>
      <c r="D59" s="4"/>
      <c r="E59" s="4"/>
      <c r="G59" s="4"/>
    </row>
    <row r="60" spans="1:8" s="3" customFormat="1">
      <c r="A60" s="32"/>
      <c r="B60" s="27"/>
      <c r="C60" s="13"/>
      <c r="D60" s="4"/>
      <c r="E60" s="4"/>
      <c r="G60" s="4"/>
    </row>
    <row r="61" spans="1:8" s="3" customFormat="1">
      <c r="A61" s="32"/>
      <c r="B61" s="27"/>
      <c r="C61" s="13"/>
      <c r="D61" s="4"/>
      <c r="E61" s="4"/>
      <c r="F61" s="4"/>
    </row>
    <row r="62" spans="1:8" s="3" customFormat="1">
      <c r="A62" s="32"/>
      <c r="B62" s="27"/>
      <c r="C62" s="13"/>
      <c r="D62" s="4"/>
      <c r="E62" s="4"/>
      <c r="G62" s="4"/>
      <c r="H62" s="35"/>
    </row>
    <row r="63" spans="1:8" s="3" customFormat="1" ht="159.9" customHeight="1">
      <c r="A63" s="32"/>
      <c r="B63" s="27"/>
      <c r="C63" s="13"/>
      <c r="D63" s="4"/>
      <c r="E63" s="4"/>
      <c r="H63" s="35"/>
    </row>
    <row r="64" spans="1:8" s="3" customFormat="1">
      <c r="A64" s="32"/>
      <c r="B64" s="27"/>
      <c r="C64" s="13"/>
      <c r="D64" s="4"/>
      <c r="E64" s="4"/>
    </row>
    <row r="65" spans="1:8" s="3" customFormat="1">
      <c r="A65" s="32"/>
      <c r="B65" s="27"/>
      <c r="C65" s="13"/>
      <c r="D65" s="4"/>
      <c r="E65" s="4"/>
      <c r="F65" s="4"/>
    </row>
    <row r="66" spans="1:8" s="3" customFormat="1">
      <c r="A66" s="32"/>
      <c r="B66" s="65"/>
      <c r="C66" s="13"/>
      <c r="D66" s="4"/>
      <c r="E66" s="4"/>
      <c r="F66" s="4"/>
    </row>
    <row r="67" spans="1:8" s="3" customFormat="1">
      <c r="A67" s="32"/>
      <c r="B67" s="27"/>
      <c r="C67" s="13"/>
      <c r="D67" s="4"/>
      <c r="E67" s="4"/>
      <c r="F67" s="4"/>
    </row>
    <row r="68" spans="1:8" s="3" customFormat="1">
      <c r="A68" s="32"/>
      <c r="B68" s="65"/>
      <c r="C68" s="13"/>
      <c r="D68" s="4"/>
      <c r="E68" s="4"/>
      <c r="F68" s="4"/>
    </row>
    <row r="69" spans="1:8" s="3" customFormat="1">
      <c r="A69" s="32"/>
      <c r="B69" s="65"/>
      <c r="C69" s="13"/>
      <c r="D69" s="4"/>
      <c r="E69" s="4"/>
      <c r="F69" s="4"/>
    </row>
    <row r="70" spans="1:8" s="3" customFormat="1">
      <c r="A70" s="32"/>
      <c r="B70" s="65"/>
      <c r="C70" s="13"/>
      <c r="D70" s="4"/>
      <c r="E70" s="4"/>
      <c r="F70" s="4"/>
      <c r="G70" s="4"/>
    </row>
    <row r="71" spans="1:8" s="3" customFormat="1" ht="159.9" customHeight="1">
      <c r="A71" s="32"/>
      <c r="B71" s="65"/>
      <c r="C71" s="13"/>
      <c r="D71" s="4"/>
      <c r="E71" s="4"/>
      <c r="H71" s="35"/>
    </row>
    <row r="72" spans="1:8" s="3" customFormat="1">
      <c r="A72" s="32"/>
      <c r="B72" s="65"/>
      <c r="C72" s="67"/>
      <c r="D72" s="4"/>
      <c r="E72" s="4"/>
    </row>
    <row r="73" spans="1:8" s="3" customFormat="1">
      <c r="A73" s="32"/>
      <c r="B73" s="65"/>
      <c r="C73" s="13"/>
      <c r="D73" s="4"/>
      <c r="E73" s="4"/>
      <c r="F73" s="4"/>
    </row>
    <row r="74" spans="1:8" s="3" customFormat="1">
      <c r="A74" s="32"/>
      <c r="B74" s="65"/>
      <c r="C74" s="13"/>
      <c r="D74" s="4"/>
      <c r="E74" s="4"/>
      <c r="F74" s="4"/>
    </row>
    <row r="75" spans="1:8" s="3" customFormat="1">
      <c r="A75" s="32"/>
      <c r="B75" s="27"/>
      <c r="C75" s="13"/>
      <c r="D75" s="4"/>
      <c r="E75" s="4"/>
      <c r="F75" s="4"/>
    </row>
    <row r="76" spans="1:8" s="3" customFormat="1">
      <c r="A76" s="32"/>
      <c r="B76" s="65"/>
      <c r="C76" s="13"/>
      <c r="D76" s="4"/>
      <c r="E76" s="4"/>
    </row>
    <row r="77" spans="1:8" s="3" customFormat="1">
      <c r="A77" s="32"/>
      <c r="B77" s="65"/>
      <c r="C77" s="13"/>
      <c r="D77" s="4"/>
      <c r="E77" s="4"/>
      <c r="F77" s="4"/>
    </row>
    <row r="78" spans="1:8" s="3" customFormat="1">
      <c r="A78" s="32"/>
      <c r="B78" s="65"/>
      <c r="C78" s="13"/>
      <c r="D78" s="4"/>
      <c r="E78" s="4"/>
      <c r="F78" s="4"/>
    </row>
    <row r="79" spans="1:8" s="3" customFormat="1" ht="60" customHeight="1">
      <c r="A79" s="32"/>
      <c r="B79" s="27"/>
      <c r="C79" s="13"/>
      <c r="D79" s="4"/>
      <c r="E79" s="4"/>
      <c r="F79" s="4"/>
    </row>
    <row r="80" spans="1:8" s="3" customFormat="1">
      <c r="A80" s="32"/>
      <c r="B80" s="68"/>
      <c r="C80" s="13"/>
      <c r="D80" s="4"/>
      <c r="E80" s="4"/>
      <c r="F80" s="4"/>
    </row>
    <row r="81" spans="1:7" s="3" customFormat="1">
      <c r="A81" s="32"/>
      <c r="B81" s="27"/>
      <c r="C81" s="13"/>
      <c r="D81" s="4"/>
      <c r="E81" s="4"/>
      <c r="F81" s="4"/>
      <c r="G81" s="66"/>
    </row>
    <row r="82" spans="1:7" s="3" customFormat="1">
      <c r="A82" s="32"/>
      <c r="B82" s="27"/>
      <c r="C82" s="13"/>
      <c r="D82" s="4"/>
      <c r="E82" s="4"/>
      <c r="G82" s="4"/>
    </row>
    <row r="83" spans="1:7" s="3" customFormat="1">
      <c r="A83" s="32"/>
      <c r="B83" s="27"/>
      <c r="C83" s="13"/>
      <c r="D83" s="4"/>
      <c r="E83" s="4"/>
      <c r="F83" s="4"/>
    </row>
    <row r="84" spans="1:7" s="3" customFormat="1">
      <c r="A84" s="32"/>
      <c r="B84" s="27"/>
      <c r="C84" s="13"/>
      <c r="F84" s="66"/>
    </row>
    <row r="85" spans="1:7" s="3" customFormat="1">
      <c r="A85" s="32"/>
      <c r="B85" s="27"/>
      <c r="C85" s="13"/>
      <c r="D85" s="4"/>
      <c r="E85" s="4"/>
      <c r="F85" s="4"/>
    </row>
    <row r="86" spans="1:7" s="3" customFormat="1">
      <c r="A86" s="32"/>
      <c r="B86" s="27"/>
      <c r="C86" s="13"/>
      <c r="D86" s="4"/>
      <c r="E86" s="4"/>
      <c r="G86" s="66"/>
    </row>
    <row r="87" spans="1:7" s="3" customFormat="1" ht="85.5" customHeight="1">
      <c r="A87" s="32"/>
      <c r="B87" s="27"/>
      <c r="C87" s="13"/>
      <c r="D87" s="4"/>
      <c r="E87" s="4"/>
      <c r="F87" s="4"/>
    </row>
    <row r="88" spans="1:7" s="3" customFormat="1">
      <c r="A88" s="32"/>
      <c r="B88" s="27"/>
      <c r="C88" s="13"/>
      <c r="D88" s="4"/>
      <c r="E88" s="4"/>
      <c r="F88" s="4"/>
    </row>
    <row r="89" spans="1:7" s="3" customFormat="1" ht="28.5" customHeight="1">
      <c r="A89" s="32"/>
      <c r="B89" s="27"/>
      <c r="C89" s="13"/>
      <c r="D89" s="4"/>
      <c r="E89" s="4"/>
      <c r="F89" s="4"/>
    </row>
    <row r="90" spans="1:7" s="3" customFormat="1">
      <c r="A90" s="32"/>
      <c r="B90" s="27"/>
      <c r="C90" s="69"/>
      <c r="D90" s="18"/>
      <c r="E90" s="18"/>
      <c r="F90" s="18"/>
    </row>
    <row r="91" spans="1:7" s="3" customFormat="1" ht="185.25" customHeight="1">
      <c r="A91" s="70"/>
      <c r="B91" s="27"/>
      <c r="C91" s="69"/>
      <c r="D91" s="18"/>
      <c r="E91" s="18"/>
      <c r="F91" s="18"/>
      <c r="G91" s="4"/>
    </row>
    <row r="92" spans="1:7" s="18" customFormat="1">
      <c r="A92" s="35"/>
      <c r="B92" s="27"/>
      <c r="C92" s="69"/>
      <c r="D92" s="4"/>
      <c r="E92" s="4"/>
      <c r="F92" s="4"/>
    </row>
    <row r="93" spans="1:7" s="18" customFormat="1">
      <c r="A93" s="35"/>
      <c r="B93" s="27"/>
      <c r="C93" s="69"/>
      <c r="D93" s="4"/>
      <c r="E93" s="4"/>
      <c r="F93" s="4"/>
    </row>
    <row r="94" spans="1:7" s="18" customFormat="1">
      <c r="A94" s="35"/>
      <c r="B94" s="27"/>
      <c r="C94" s="69"/>
      <c r="D94" s="4"/>
      <c r="E94" s="4"/>
      <c r="F94" s="4"/>
    </row>
    <row r="95" spans="1:7" s="18" customFormat="1">
      <c r="A95" s="35"/>
      <c r="B95" s="71"/>
      <c r="C95" s="69"/>
      <c r="D95" s="4"/>
      <c r="E95" s="4"/>
      <c r="F95" s="4"/>
    </row>
    <row r="96" spans="1:7" s="18" customFormat="1">
      <c r="A96" s="35"/>
      <c r="B96" s="72"/>
      <c r="C96" s="69"/>
      <c r="D96" s="4"/>
      <c r="E96" s="4"/>
      <c r="F96" s="4"/>
    </row>
    <row r="97" spans="1:7" s="18" customFormat="1">
      <c r="A97" s="32"/>
      <c r="B97" s="72"/>
      <c r="C97" s="69"/>
      <c r="D97" s="4"/>
      <c r="E97" s="4"/>
      <c r="F97" s="4"/>
      <c r="G97" s="4"/>
    </row>
    <row r="98" spans="1:7" s="18" customFormat="1" ht="114" customHeight="1">
      <c r="A98" s="70"/>
      <c r="B98" s="72"/>
      <c r="C98" s="69"/>
      <c r="G98" s="4"/>
    </row>
    <row r="99" spans="1:7" s="18" customFormat="1">
      <c r="A99" s="32"/>
      <c r="B99" s="72"/>
      <c r="C99" s="69"/>
      <c r="D99" s="4"/>
      <c r="E99" s="4"/>
      <c r="F99" s="4"/>
    </row>
    <row r="100" spans="1:7" s="18" customFormat="1">
      <c r="A100" s="32"/>
      <c r="B100" s="72"/>
      <c r="C100" s="69"/>
      <c r="D100" s="4"/>
      <c r="E100" s="4"/>
      <c r="F100" s="4"/>
    </row>
    <row r="101" spans="1:7" s="18" customFormat="1">
      <c r="A101" s="73"/>
      <c r="B101" s="65"/>
      <c r="C101" s="74"/>
      <c r="D101" s="19"/>
      <c r="E101" s="19"/>
      <c r="F101" s="19"/>
    </row>
    <row r="102" spans="1:7" s="18" customFormat="1">
      <c r="A102" s="32"/>
      <c r="B102" s="71"/>
      <c r="C102" s="13"/>
      <c r="D102" s="4"/>
      <c r="E102" s="4"/>
      <c r="F102" s="3"/>
    </row>
    <row r="103" spans="1:7" s="6" customFormat="1">
      <c r="A103" s="32"/>
      <c r="B103" s="65"/>
      <c r="C103" s="13"/>
      <c r="D103" s="4"/>
      <c r="E103" s="4"/>
      <c r="F103" s="3"/>
      <c r="G103" s="18"/>
    </row>
    <row r="104" spans="1:7" s="6" customFormat="1">
      <c r="A104" s="32"/>
      <c r="B104" s="65"/>
      <c r="C104" s="13"/>
      <c r="D104" s="4"/>
      <c r="E104" s="4"/>
      <c r="F104" s="3"/>
      <c r="G104" s="18"/>
    </row>
    <row r="105" spans="1:7" s="6" customFormat="1" ht="15.6">
      <c r="A105" s="32"/>
      <c r="B105" s="34"/>
      <c r="C105" s="13"/>
      <c r="D105" s="4"/>
      <c r="E105" s="4"/>
      <c r="F105" s="3"/>
      <c r="G105" s="4"/>
    </row>
    <row r="106" spans="1:7" s="6" customFormat="1">
      <c r="A106" s="32"/>
      <c r="B106" s="27"/>
      <c r="C106" s="13"/>
      <c r="D106" s="4"/>
      <c r="E106" s="4"/>
      <c r="F106" s="3"/>
      <c r="G106" s="19"/>
    </row>
    <row r="107" spans="1:7" s="6" customFormat="1">
      <c r="A107" s="32"/>
      <c r="B107" s="27"/>
      <c r="C107" s="13"/>
      <c r="D107" s="4"/>
      <c r="E107" s="4"/>
      <c r="F107" s="3"/>
      <c r="G107" s="3"/>
    </row>
    <row r="108" spans="1:7">
      <c r="B108" s="27"/>
    </row>
    <row r="109" spans="1:7" s="18" customFormat="1">
      <c r="A109" s="33"/>
      <c r="B109" s="27"/>
      <c r="C109" s="12"/>
      <c r="D109" s="2"/>
      <c r="E109" s="2"/>
      <c r="F109" s="1"/>
      <c r="G109" s="3"/>
    </row>
    <row r="110" spans="1:7" s="3" customFormat="1">
      <c r="A110" s="33"/>
      <c r="B110" s="27"/>
      <c r="C110" s="12"/>
      <c r="D110" s="2"/>
      <c r="E110" s="2"/>
      <c r="F110" s="1"/>
    </row>
    <row r="111" spans="1:7" s="20" customFormat="1">
      <c r="A111" s="33"/>
      <c r="B111" s="27"/>
      <c r="C111" s="12"/>
      <c r="D111" s="2"/>
      <c r="E111" s="2"/>
      <c r="F111" s="1"/>
      <c r="G111" s="3"/>
    </row>
    <row r="112" spans="1:7" s="21" customFormat="1">
      <c r="A112" s="33"/>
      <c r="B112" s="26"/>
      <c r="C112" s="12"/>
      <c r="D112" s="2"/>
      <c r="E112" s="2"/>
      <c r="F112" s="1"/>
      <c r="G112" s="3"/>
    </row>
  </sheetData>
  <mergeCells count="4">
    <mergeCell ref="B12:D12"/>
    <mergeCell ref="B37:D37"/>
    <mergeCell ref="C38:D38"/>
    <mergeCell ref="B35:D3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codeName="List2">
    <tabColor rgb="FF92D050"/>
  </sheetPr>
  <dimension ref="A1:J44"/>
  <sheetViews>
    <sheetView zoomScale="115" zoomScaleNormal="125" zoomScaleSheetLayoutView="125" workbookViewId="0">
      <selection activeCell="D22" sqref="D22"/>
    </sheetView>
  </sheetViews>
  <sheetFormatPr defaultColWidth="9.109375" defaultRowHeight="13.8"/>
  <cols>
    <col min="1" max="1" width="8.6640625" style="114" customWidth="1"/>
    <col min="2" max="2" width="53.44140625" style="115" customWidth="1"/>
    <col min="3" max="3" width="13.88671875" style="115" customWidth="1"/>
    <col min="4" max="4" width="21.33203125" style="99" customWidth="1"/>
    <col min="5" max="5" width="15.6640625" style="99" customWidth="1"/>
    <col min="6" max="6" width="16.6640625" style="97" customWidth="1"/>
    <col min="7" max="7" width="0.88671875" style="98" customWidth="1"/>
    <col min="8" max="8" width="9.109375" style="97" hidden="1" customWidth="1"/>
    <col min="9" max="10" width="12.6640625" style="97" bestFit="1" customWidth="1"/>
    <col min="11" max="16384" width="9.109375" style="97"/>
  </cols>
  <sheetData>
    <row r="1" spans="1:7" s="9" customFormat="1" ht="11.1" customHeight="1">
      <c r="A1" s="28" t="s">
        <v>24</v>
      </c>
      <c r="B1" s="22"/>
      <c r="C1" s="22"/>
      <c r="D1" s="8" t="s">
        <v>226</v>
      </c>
      <c r="E1" s="197"/>
      <c r="F1" s="197"/>
      <c r="G1" s="197"/>
    </row>
    <row r="2" spans="1:7" s="7" customFormat="1" ht="11.1" customHeight="1">
      <c r="A2" s="29" t="s">
        <v>25</v>
      </c>
      <c r="B2" s="23"/>
      <c r="C2" s="23"/>
      <c r="D2" s="197" t="s">
        <v>220</v>
      </c>
      <c r="E2" s="197"/>
      <c r="F2" s="15"/>
      <c r="G2" s="15"/>
    </row>
    <row r="3" spans="1:7" s="7" customFormat="1" ht="11.1" customHeight="1">
      <c r="A3" s="29" t="s">
        <v>39</v>
      </c>
      <c r="B3" s="23"/>
      <c r="C3" s="23"/>
      <c r="D3" s="198"/>
      <c r="E3" s="15"/>
      <c r="F3" s="15"/>
      <c r="G3" s="15"/>
    </row>
    <row r="4" spans="1:7" s="7" customFormat="1" ht="11.1" customHeight="1">
      <c r="A4" s="29"/>
      <c r="B4" s="23"/>
      <c r="C4" s="23"/>
      <c r="D4" s="198"/>
      <c r="E4" s="15"/>
      <c r="F4" s="15"/>
      <c r="G4" s="15"/>
    </row>
    <row r="5" spans="1:7" s="7" customFormat="1" ht="28.8" customHeight="1">
      <c r="A5" s="29"/>
      <c r="B5" s="705" t="s">
        <v>510</v>
      </c>
      <c r="C5" s="23"/>
      <c r="D5" s="198"/>
      <c r="E5" s="15"/>
      <c r="F5" s="15"/>
      <c r="G5" s="15"/>
    </row>
    <row r="6" spans="1:7" s="7" customFormat="1" ht="11.1" customHeight="1">
      <c r="A6" s="29"/>
      <c r="B6" s="706"/>
      <c r="C6" s="23"/>
      <c r="D6" s="198"/>
      <c r="E6" s="15"/>
      <c r="F6" s="15"/>
      <c r="G6" s="15"/>
    </row>
    <row r="7" spans="1:7" s="7" customFormat="1" ht="11.1" customHeight="1">
      <c r="A7" s="29"/>
      <c r="B7" s="706"/>
      <c r="C7" s="23"/>
      <c r="D7" s="198"/>
      <c r="E7" s="15"/>
      <c r="F7" s="15"/>
      <c r="G7" s="15"/>
    </row>
    <row r="8" spans="1:7" s="7" customFormat="1" ht="17.399999999999999" customHeight="1">
      <c r="A8" s="29"/>
      <c r="B8" s="706" t="s">
        <v>507</v>
      </c>
      <c r="C8" s="23"/>
      <c r="D8" s="198"/>
      <c r="E8" s="15"/>
      <c r="F8" s="15"/>
      <c r="G8" s="15"/>
    </row>
    <row r="9" spans="1:7" s="7" customFormat="1" ht="16.8" customHeight="1">
      <c r="A9" s="29"/>
      <c r="B9" s="706" t="s">
        <v>508</v>
      </c>
      <c r="C9" s="23"/>
      <c r="D9" s="198"/>
      <c r="E9" s="15"/>
      <c r="F9" s="15"/>
      <c r="G9" s="15"/>
    </row>
    <row r="10" spans="1:7" s="7" customFormat="1" ht="11.1" customHeight="1">
      <c r="A10" s="29"/>
      <c r="B10" s="706"/>
      <c r="C10" s="23"/>
      <c r="D10" s="198"/>
      <c r="E10" s="15"/>
      <c r="F10" s="15"/>
      <c r="G10" s="15"/>
    </row>
    <row r="11" spans="1:7" s="7" customFormat="1" ht="11.1" customHeight="1">
      <c r="A11" s="29"/>
      <c r="B11" s="706" t="s">
        <v>509</v>
      </c>
      <c r="C11" s="23"/>
      <c r="D11" s="198"/>
      <c r="E11" s="15"/>
      <c r="F11" s="15"/>
      <c r="G11" s="15"/>
    </row>
    <row r="12" spans="1:7" s="7" customFormat="1" ht="11.1" customHeight="1">
      <c r="A12" s="29"/>
      <c r="B12" s="706"/>
      <c r="C12" s="23"/>
      <c r="D12" s="198"/>
      <c r="E12" s="15"/>
      <c r="F12" s="15"/>
      <c r="G12" s="15"/>
    </row>
    <row r="13" spans="1:7" s="14" customFormat="1" ht="11.1" customHeight="1">
      <c r="A13" s="30"/>
      <c r="B13" s="24"/>
      <c r="C13" s="24"/>
      <c r="D13" s="209"/>
      <c r="E13" s="16"/>
      <c r="F13" s="16"/>
      <c r="G13" s="16"/>
    </row>
    <row r="14" spans="1:7" s="203" customFormat="1" ht="17.100000000000001" customHeight="1">
      <c r="A14" s="223"/>
      <c r="B14" s="201"/>
      <c r="C14" s="201"/>
      <c r="D14" s="224"/>
      <c r="E14" s="224"/>
      <c r="F14" s="224"/>
      <c r="G14" s="202"/>
    </row>
    <row r="15" spans="1:7" s="226" customFormat="1" ht="22.5" customHeight="1">
      <c r="A15" s="272"/>
      <c r="B15" s="273" t="s">
        <v>184</v>
      </c>
      <c r="C15" s="273"/>
      <c r="D15" s="274"/>
      <c r="E15" s="271"/>
      <c r="F15" s="271"/>
      <c r="G15" s="225"/>
    </row>
    <row r="16" spans="1:7" s="1" customFormat="1" ht="12.75" customHeight="1">
      <c r="A16" s="275"/>
      <c r="B16" s="276"/>
      <c r="C16" s="276"/>
      <c r="D16" s="277"/>
      <c r="E16" s="4"/>
      <c r="F16" s="3"/>
      <c r="G16" s="3"/>
    </row>
    <row r="17" spans="1:10" s="229" customFormat="1" ht="15.9" customHeight="1">
      <c r="A17" s="278" t="s">
        <v>7</v>
      </c>
      <c r="B17" s="283" t="s">
        <v>12</v>
      </c>
      <c r="C17" s="283"/>
      <c r="D17" s="284">
        <f>'GRADBENA DELA'!F153</f>
        <v>0</v>
      </c>
      <c r="E17" s="269"/>
      <c r="F17" s="269"/>
      <c r="G17" s="228"/>
      <c r="H17" s="227"/>
    </row>
    <row r="18" spans="1:10" s="183" customFormat="1" ht="15.9" customHeight="1">
      <c r="A18" s="278" t="s">
        <v>16</v>
      </c>
      <c r="B18" s="283" t="s">
        <v>17</v>
      </c>
      <c r="C18" s="283"/>
      <c r="D18" s="284">
        <f>'OBRTNIŠKA DELA'!F96</f>
        <v>0</v>
      </c>
      <c r="E18" s="270"/>
      <c r="F18" s="270"/>
      <c r="G18" s="182"/>
    </row>
    <row r="19" spans="1:10" s="183" customFormat="1" ht="15.9" customHeight="1">
      <c r="A19" s="278" t="s">
        <v>54</v>
      </c>
      <c r="B19" s="283" t="s">
        <v>92</v>
      </c>
      <c r="C19" s="283"/>
      <c r="D19" s="284">
        <f>'ZUNANJA UREDITEV'!F128</f>
        <v>0</v>
      </c>
      <c r="E19" s="270"/>
      <c r="F19" s="270"/>
      <c r="G19" s="182"/>
      <c r="I19" s="267"/>
      <c r="J19" s="267"/>
    </row>
    <row r="20" spans="1:10" s="229" customFormat="1" ht="15.9" customHeight="1">
      <c r="A20" s="286" t="s">
        <v>199</v>
      </c>
      <c r="B20" s="287" t="s">
        <v>200</v>
      </c>
      <c r="C20" s="287"/>
      <c r="D20" s="288">
        <f>'ELEKTRO INSTALACIJE'!H98</f>
        <v>0</v>
      </c>
      <c r="E20" s="289"/>
      <c r="F20" s="289"/>
      <c r="G20" s="228"/>
    </row>
    <row r="21" spans="1:10" s="183" customFormat="1" ht="15.9" customHeight="1">
      <c r="A21" s="278" t="s">
        <v>201</v>
      </c>
      <c r="B21" s="283" t="s">
        <v>202</v>
      </c>
      <c r="C21" s="283"/>
      <c r="D21" s="284">
        <f>'STROJNE INSTALACIJE'!F112</f>
        <v>0</v>
      </c>
      <c r="E21" s="270"/>
      <c r="F21" s="270"/>
      <c r="G21" s="182"/>
    </row>
    <row r="22" spans="1:10" s="229" customFormat="1" ht="15.9" customHeight="1">
      <c r="A22" s="286" t="s">
        <v>187</v>
      </c>
      <c r="B22" s="287" t="s">
        <v>186</v>
      </c>
      <c r="C22" s="287"/>
      <c r="D22" s="288">
        <f>'OSTALA DELA'!F22</f>
        <v>0</v>
      </c>
      <c r="E22" s="289"/>
      <c r="F22" s="289"/>
      <c r="G22" s="228"/>
    </row>
    <row r="23" spans="1:10" s="183" customFormat="1" ht="15.9" customHeight="1" thickBot="1">
      <c r="A23" s="280" t="s">
        <v>198</v>
      </c>
      <c r="B23" s="349" t="s">
        <v>182</v>
      </c>
      <c r="C23" s="349"/>
      <c r="D23" s="285">
        <f>(D17+D18+D19+D20+D21)*0.05</f>
        <v>0</v>
      </c>
      <c r="E23" s="270"/>
      <c r="F23" s="270"/>
      <c r="G23" s="182"/>
    </row>
    <row r="24" spans="1:10" s="87" customFormat="1" ht="17.100000000000001" customHeight="1" thickTop="1">
      <c r="A24" s="278"/>
      <c r="B24" s="350" t="s">
        <v>181</v>
      </c>
      <c r="C24" s="350"/>
      <c r="D24" s="282">
        <f>SUM(D17:D23)</f>
        <v>0</v>
      </c>
      <c r="E24" s="268"/>
      <c r="F24" s="268"/>
      <c r="G24" s="86"/>
      <c r="J24" s="184"/>
    </row>
    <row r="25" spans="1:10" s="87" customFormat="1" ht="17.100000000000001" customHeight="1">
      <c r="A25" s="278"/>
      <c r="B25" s="350" t="s">
        <v>505</v>
      </c>
      <c r="C25" s="350">
        <v>0</v>
      </c>
      <c r="D25" s="282">
        <f>C25*D24/100</f>
        <v>0</v>
      </c>
      <c r="E25" s="268"/>
      <c r="F25" s="268"/>
      <c r="G25" s="86"/>
      <c r="J25" s="184"/>
    </row>
    <row r="26" spans="1:10" s="87" customFormat="1" ht="17.100000000000001" customHeight="1">
      <c r="A26" s="278"/>
      <c r="B26" s="350" t="s">
        <v>506</v>
      </c>
      <c r="C26" s="350"/>
      <c r="D26" s="282">
        <f>D24-D25</f>
        <v>0</v>
      </c>
      <c r="E26" s="268"/>
      <c r="F26" s="268"/>
      <c r="G26" s="86"/>
      <c r="J26" s="184"/>
    </row>
    <row r="27" spans="1:10" s="87" customFormat="1" ht="17.100000000000001" customHeight="1">
      <c r="A27" s="278"/>
      <c r="B27" s="350" t="s">
        <v>180</v>
      </c>
      <c r="C27" s="350"/>
      <c r="D27" s="281">
        <f>D26*0.22</f>
        <v>0</v>
      </c>
      <c r="E27" s="105"/>
      <c r="F27" s="105"/>
      <c r="G27" s="86"/>
    </row>
    <row r="28" spans="1:10" s="87" customFormat="1" ht="17.100000000000001" customHeight="1">
      <c r="A28" s="278"/>
      <c r="B28" s="351" t="s">
        <v>183</v>
      </c>
      <c r="C28" s="351"/>
      <c r="D28" s="279">
        <f>SUM(D26:D27)</f>
        <v>0</v>
      </c>
      <c r="E28" s="105"/>
      <c r="F28" s="105"/>
      <c r="G28" s="86"/>
    </row>
    <row r="29" spans="1:10" ht="12.75" customHeight="1">
      <c r="A29" s="106"/>
      <c r="B29" s="101"/>
      <c r="C29" s="101"/>
      <c r="D29" s="75"/>
      <c r="E29" s="75"/>
      <c r="F29" s="98"/>
      <c r="G29" s="75"/>
    </row>
    <row r="30" spans="1:10" s="98" customFormat="1" ht="12.75" customHeight="1">
      <c r="A30" s="106"/>
      <c r="B30" s="101"/>
      <c r="C30" s="101"/>
      <c r="D30" s="75"/>
      <c r="E30" s="75"/>
      <c r="G30" s="111"/>
    </row>
    <row r="31" spans="1:10" s="98" customFormat="1">
      <c r="A31" s="108"/>
      <c r="B31" s="93"/>
      <c r="C31" s="93"/>
      <c r="D31" s="82"/>
      <c r="E31" s="82"/>
      <c r="F31" s="113"/>
    </row>
    <row r="32" spans="1:10" s="98" customFormat="1" ht="12.75" customHeight="1">
      <c r="A32" s="108"/>
      <c r="B32" s="109"/>
      <c r="C32" s="109"/>
      <c r="D32" s="82"/>
      <c r="E32" s="82"/>
      <c r="F32" s="82"/>
    </row>
    <row r="33" spans="1:7" s="98" customFormat="1" ht="12.75" customHeight="1">
      <c r="A33" s="108"/>
      <c r="B33" s="109"/>
      <c r="C33" s="109"/>
      <c r="D33" s="82"/>
      <c r="E33" s="82"/>
      <c r="F33" s="82"/>
    </row>
    <row r="34" spans="1:7" s="98" customFormat="1" ht="12.75" customHeight="1">
      <c r="A34" s="108"/>
      <c r="B34" s="109"/>
      <c r="C34" s="109"/>
      <c r="D34" s="82"/>
      <c r="E34" s="82"/>
      <c r="F34" s="82"/>
    </row>
    <row r="35" spans="1:7" s="98" customFormat="1" ht="12.75" customHeight="1">
      <c r="A35" s="108"/>
      <c r="B35" s="109"/>
      <c r="C35" s="109"/>
      <c r="D35" s="82"/>
      <c r="E35" s="82"/>
      <c r="F35" s="82"/>
    </row>
    <row r="36" spans="1:7" s="98" customFormat="1" ht="12.75" customHeight="1">
      <c r="A36" s="108"/>
      <c r="B36" s="109"/>
      <c r="C36" s="109"/>
      <c r="D36" s="82"/>
      <c r="E36" s="82"/>
      <c r="F36" s="113"/>
    </row>
    <row r="37" spans="1:7" s="98" customFormat="1" ht="12.75" customHeight="1">
      <c r="A37" s="108"/>
      <c r="B37" s="109"/>
      <c r="C37" s="109"/>
      <c r="D37" s="82"/>
      <c r="E37" s="82"/>
      <c r="F37" s="82"/>
    </row>
    <row r="38" spans="1:7" s="98" customFormat="1" ht="12.75" customHeight="1">
      <c r="A38" s="108"/>
      <c r="B38" s="109"/>
      <c r="C38" s="109"/>
      <c r="D38" s="82"/>
      <c r="E38" s="82"/>
      <c r="F38" s="82"/>
      <c r="G38" s="75"/>
    </row>
    <row r="39" spans="1:7" s="98" customFormat="1">
      <c r="A39" s="106"/>
      <c r="B39" s="101"/>
      <c r="C39" s="101"/>
      <c r="D39" s="75"/>
      <c r="E39" s="75"/>
    </row>
    <row r="41" spans="1:7" s="98" customFormat="1">
      <c r="A41" s="114"/>
      <c r="B41" s="115"/>
      <c r="C41" s="115"/>
      <c r="D41" s="99"/>
      <c r="E41" s="99"/>
      <c r="F41" s="97"/>
    </row>
    <row r="42" spans="1:7" s="98" customFormat="1">
      <c r="A42" s="114"/>
      <c r="B42" s="115"/>
      <c r="C42" s="115"/>
      <c r="D42" s="99"/>
      <c r="E42" s="99"/>
      <c r="F42" s="97"/>
    </row>
    <row r="43" spans="1:7" s="102" customFormat="1">
      <c r="A43" s="114"/>
      <c r="B43" s="115"/>
      <c r="C43" s="115"/>
      <c r="D43" s="99"/>
      <c r="E43" s="99"/>
      <c r="F43" s="97"/>
      <c r="G43" s="98"/>
    </row>
    <row r="44" spans="1:7" s="117" customFormat="1">
      <c r="A44" s="114"/>
      <c r="B44" s="115"/>
      <c r="C44" s="115"/>
      <c r="D44" s="99"/>
      <c r="E44" s="99"/>
      <c r="F44" s="97"/>
      <c r="G44" s="98"/>
    </row>
  </sheetData>
  <phoneticPr fontId="0" type="noConversion"/>
  <pageMargins left="0.70866141732283472" right="0.51181102362204722" top="0.98425196850393704" bottom="0.59055118110236227" header="0" footer="0.39370078740157483"/>
  <pageSetup paperSize="9" orientation="portrait"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sheetPr codeName="List3">
    <tabColor rgb="FF92D050"/>
  </sheetPr>
  <dimension ref="A1:L171"/>
  <sheetViews>
    <sheetView zoomScaleSheetLayoutView="125" workbookViewId="0">
      <selection activeCell="B7" sqref="A1:XFD1048576"/>
    </sheetView>
  </sheetViews>
  <sheetFormatPr defaultColWidth="9.109375" defaultRowHeight="13.8"/>
  <cols>
    <col min="1" max="1" width="10.6640625" style="114" customWidth="1"/>
    <col min="2" max="2" width="55.6640625" style="704" customWidth="1"/>
    <col min="3" max="3" width="11.6640625" style="116" customWidth="1"/>
    <col min="4" max="4" width="10.6640625" style="99" customWidth="1"/>
    <col min="5" max="5" width="15.6640625" style="915" customWidth="1"/>
    <col min="6" max="6" width="20.6640625" style="916" customWidth="1"/>
    <col min="7" max="7" width="17.109375" style="97" customWidth="1"/>
    <col min="8" max="8" width="9.109375" style="97" hidden="1" customWidth="1"/>
    <col min="9" max="16384" width="9.109375" style="97"/>
  </cols>
  <sheetData>
    <row r="1" spans="1:8" s="9" customFormat="1" ht="11.1" customHeight="1">
      <c r="A1" s="28" t="s">
        <v>24</v>
      </c>
      <c r="B1" s="656"/>
      <c r="C1" s="373"/>
      <c r="D1" s="8"/>
      <c r="E1" s="707"/>
      <c r="F1" s="866" t="s">
        <v>226</v>
      </c>
    </row>
    <row r="2" spans="1:8" s="7" customFormat="1" ht="11.1" customHeight="1">
      <c r="A2" s="29" t="s">
        <v>25</v>
      </c>
      <c r="B2" s="657"/>
      <c r="D2" s="10"/>
      <c r="E2" s="867"/>
      <c r="F2" s="868" t="s">
        <v>220</v>
      </c>
    </row>
    <row r="3" spans="1:8" s="7" customFormat="1" ht="11.1" customHeight="1">
      <c r="A3" s="29" t="s">
        <v>39</v>
      </c>
      <c r="B3" s="657"/>
      <c r="E3" s="867"/>
      <c r="F3" s="869"/>
    </row>
    <row r="4" spans="1:8" s="7" customFormat="1" ht="11.1" customHeight="1">
      <c r="A4" s="29"/>
      <c r="B4" s="657"/>
      <c r="E4" s="867"/>
      <c r="F4" s="869"/>
    </row>
    <row r="5" spans="1:8" s="376" customFormat="1" ht="25.5" customHeight="1">
      <c r="A5" s="199" t="s">
        <v>27</v>
      </c>
      <c r="B5" s="629" t="s">
        <v>28</v>
      </c>
      <c r="C5" s="374" t="s">
        <v>1</v>
      </c>
      <c r="D5" s="375" t="s">
        <v>2</v>
      </c>
      <c r="E5" s="870" t="s">
        <v>3</v>
      </c>
      <c r="F5" s="871" t="s">
        <v>4</v>
      </c>
    </row>
    <row r="6" spans="1:8" s="14" customFormat="1" ht="11.1" customHeight="1">
      <c r="A6" s="200"/>
      <c r="B6" s="658"/>
      <c r="C6" s="377"/>
      <c r="D6" s="378"/>
      <c r="E6" s="872"/>
      <c r="F6" s="873"/>
    </row>
    <row r="7" spans="1:8" s="211" customFormat="1" ht="120" customHeight="1">
      <c r="A7" s="379"/>
      <c r="B7" s="380" t="s">
        <v>156</v>
      </c>
      <c r="C7" s="381"/>
      <c r="D7" s="365"/>
      <c r="E7" s="382"/>
      <c r="F7" s="874"/>
    </row>
    <row r="8" spans="1:8" s="211" customFormat="1">
      <c r="A8" s="210"/>
      <c r="B8" s="346" t="s">
        <v>203</v>
      </c>
      <c r="C8" s="383"/>
      <c r="D8" s="384"/>
      <c r="E8" s="875"/>
      <c r="F8" s="876"/>
    </row>
    <row r="9" spans="1:8" s="211" customFormat="1">
      <c r="A9" s="210"/>
      <c r="B9" s="346"/>
      <c r="C9" s="383"/>
      <c r="D9" s="384"/>
      <c r="E9" s="875"/>
      <c r="F9" s="876"/>
    </row>
    <row r="10" spans="1:8" s="181" customFormat="1" ht="15.6">
      <c r="A10" s="251" t="s">
        <v>7</v>
      </c>
      <c r="B10" s="309" t="s">
        <v>12</v>
      </c>
      <c r="C10" s="310"/>
      <c r="D10" s="311"/>
      <c r="E10" s="877"/>
      <c r="F10" s="877"/>
    </row>
    <row r="11" spans="1:8" s="250" customFormat="1" ht="15.6">
      <c r="A11" s="251" t="s">
        <v>26</v>
      </c>
      <c r="B11" s="659" t="s">
        <v>63</v>
      </c>
      <c r="C11" s="310"/>
      <c r="D11" s="311"/>
      <c r="E11" s="877"/>
      <c r="F11" s="877"/>
      <c r="G11" s="297"/>
      <c r="H11" s="297"/>
    </row>
    <row r="12" spans="1:8" s="88" customFormat="1" ht="66">
      <c r="A12" s="210"/>
      <c r="B12" s="380" t="s">
        <v>212</v>
      </c>
      <c r="C12" s="364"/>
      <c r="D12" s="365"/>
      <c r="E12" s="366"/>
      <c r="F12" s="366"/>
    </row>
    <row r="13" spans="1:8" s="127" customFormat="1" ht="13.2">
      <c r="A13" s="164"/>
      <c r="B13" s="660"/>
      <c r="C13" s="162"/>
      <c r="D13" s="156"/>
      <c r="E13" s="139"/>
      <c r="F13" s="139"/>
    </row>
    <row r="14" spans="1:8" s="127" customFormat="1" ht="76.8" customHeight="1">
      <c r="A14" s="260" t="s">
        <v>67</v>
      </c>
      <c r="B14" s="661" t="s">
        <v>307</v>
      </c>
      <c r="C14" s="235" t="s">
        <v>99</v>
      </c>
      <c r="D14" s="520">
        <v>1</v>
      </c>
      <c r="E14" s="232"/>
      <c r="F14" s="232">
        <f>D14*E14</f>
        <v>0</v>
      </c>
    </row>
    <row r="15" spans="1:8" s="118" customFormat="1">
      <c r="A15" s="220"/>
      <c r="B15" s="662"/>
      <c r="C15" s="305"/>
      <c r="D15" s="231"/>
      <c r="E15" s="878"/>
      <c r="F15" s="878"/>
      <c r="G15" s="160"/>
    </row>
    <row r="16" spans="1:8" s="118" customFormat="1" ht="68.400000000000006" customHeight="1">
      <c r="A16" s="411" t="s">
        <v>68</v>
      </c>
      <c r="B16" s="635" t="s">
        <v>308</v>
      </c>
      <c r="C16" s="193" t="s">
        <v>313</v>
      </c>
      <c r="D16" s="194">
        <v>4</v>
      </c>
      <c r="E16" s="232"/>
      <c r="F16" s="232">
        <f>SUM(D16*E16)</f>
        <v>0</v>
      </c>
      <c r="G16" s="160"/>
    </row>
    <row r="17" spans="1:6" s="153" customFormat="1" thickBot="1">
      <c r="A17" s="359"/>
      <c r="B17" s="663"/>
      <c r="C17" s="312"/>
      <c r="D17" s="313"/>
      <c r="E17" s="879"/>
      <c r="F17" s="879"/>
    </row>
    <row r="18" spans="1:6" s="460" customFormat="1" ht="16.2" thickTop="1">
      <c r="A18" s="506" t="str">
        <f>A11</f>
        <v>1.1</v>
      </c>
      <c r="B18" s="664" t="str">
        <f>B11</f>
        <v>RUŠITVENA DELA</v>
      </c>
      <c r="C18" s="507"/>
      <c r="D18" s="508"/>
      <c r="E18" s="791"/>
      <c r="F18" s="880">
        <f>SUM(F14:F16)</f>
        <v>0</v>
      </c>
    </row>
    <row r="19" spans="1:6" s="363" customFormat="1" ht="13.2">
      <c r="A19" s="360"/>
      <c r="B19" s="326"/>
      <c r="C19" s="361"/>
      <c r="D19" s="362"/>
      <c r="E19" s="881"/>
      <c r="F19" s="881"/>
    </row>
    <row r="20" spans="1:6" s="385" customFormat="1" ht="15" customHeight="1">
      <c r="A20" s="214" t="s">
        <v>29</v>
      </c>
      <c r="B20" s="659" t="s">
        <v>23</v>
      </c>
      <c r="C20" s="388"/>
      <c r="D20" s="389"/>
      <c r="E20" s="882"/>
      <c r="F20" s="839"/>
    </row>
    <row r="21" spans="1:6" s="92" customFormat="1" ht="12.75" customHeight="1">
      <c r="A21" s="90"/>
      <c r="B21" s="665"/>
      <c r="C21" s="91"/>
      <c r="D21" s="158"/>
      <c r="E21" s="883"/>
      <c r="F21" s="139"/>
    </row>
    <row r="22" spans="1:6" s="96" customFormat="1" ht="39.6">
      <c r="A22" s="410" t="s">
        <v>34</v>
      </c>
      <c r="B22" s="666" t="s">
        <v>160</v>
      </c>
      <c r="C22" s="190" t="s">
        <v>155</v>
      </c>
      <c r="D22" s="191">
        <v>101</v>
      </c>
      <c r="E22" s="790"/>
      <c r="F22" s="232">
        <f>D22*E22</f>
        <v>0</v>
      </c>
    </row>
    <row r="23" spans="1:6" s="96" customFormat="1" ht="13.2">
      <c r="A23" s="410"/>
      <c r="B23" s="666"/>
      <c r="C23" s="186"/>
      <c r="D23" s="187"/>
      <c r="E23" s="540"/>
      <c r="F23" s="232"/>
    </row>
    <row r="24" spans="1:6" s="96" customFormat="1" ht="60" customHeight="1">
      <c r="A24" s="410" t="s">
        <v>214</v>
      </c>
      <c r="B24" s="666" t="s">
        <v>330</v>
      </c>
      <c r="C24" s="186" t="s">
        <v>177</v>
      </c>
      <c r="D24" s="187">
        <v>68</v>
      </c>
      <c r="E24" s="540"/>
      <c r="F24" s="232">
        <f>D24*E24</f>
        <v>0</v>
      </c>
    </row>
    <row r="25" spans="1:6" s="96" customFormat="1">
      <c r="A25" s="159"/>
      <c r="B25" s="667"/>
      <c r="C25" s="186"/>
      <c r="D25" s="82"/>
      <c r="E25" s="778"/>
      <c r="F25" s="139"/>
    </row>
    <row r="26" spans="1:6" s="127" customFormat="1" ht="66">
      <c r="A26" s="441" t="s">
        <v>175</v>
      </c>
      <c r="B26" s="635" t="s">
        <v>227</v>
      </c>
      <c r="C26" s="193" t="s">
        <v>9</v>
      </c>
      <c r="D26" s="194">
        <v>16</v>
      </c>
      <c r="E26" s="842"/>
      <c r="F26" s="232">
        <f>SUM(D26*E26)</f>
        <v>0</v>
      </c>
    </row>
    <row r="27" spans="1:6" s="118" customFormat="1">
      <c r="A27" s="159"/>
      <c r="B27" s="668"/>
      <c r="C27" s="305"/>
      <c r="D27" s="160"/>
      <c r="E27" s="884"/>
      <c r="F27" s="139"/>
    </row>
    <row r="28" spans="1:6" s="96" customFormat="1" ht="26.4">
      <c r="A28" s="440" t="s">
        <v>49</v>
      </c>
      <c r="B28" s="669" t="s">
        <v>209</v>
      </c>
      <c r="C28" s="186" t="s">
        <v>154</v>
      </c>
      <c r="D28" s="187">
        <v>155</v>
      </c>
      <c r="E28" s="885"/>
      <c r="F28" s="232">
        <f>D28*E28</f>
        <v>0</v>
      </c>
    </row>
    <row r="29" spans="1:6" s="96" customFormat="1" ht="13.2">
      <c r="A29" s="409"/>
      <c r="B29" s="669"/>
      <c r="C29" s="186"/>
      <c r="D29" s="82"/>
      <c r="E29" s="886"/>
      <c r="F29" s="139"/>
    </row>
    <row r="30" spans="1:6" s="96" customFormat="1" ht="39.6">
      <c r="A30" s="440" t="s">
        <v>48</v>
      </c>
      <c r="B30" s="669" t="s">
        <v>55</v>
      </c>
      <c r="C30" s="186" t="s">
        <v>154</v>
      </c>
      <c r="D30" s="187">
        <v>155</v>
      </c>
      <c r="E30" s="540"/>
      <c r="F30" s="232">
        <f>SUM(D30*E30)</f>
        <v>0</v>
      </c>
    </row>
    <row r="31" spans="1:6" s="96" customFormat="1" ht="13.2">
      <c r="A31" s="345"/>
      <c r="B31" s="667"/>
      <c r="C31" s="186"/>
      <c r="D31" s="82"/>
      <c r="E31" s="778"/>
      <c r="F31" s="139"/>
    </row>
    <row r="32" spans="1:6" s="96" customFormat="1" ht="71.25" customHeight="1">
      <c r="A32" s="440" t="s">
        <v>176</v>
      </c>
      <c r="B32" s="669" t="s">
        <v>228</v>
      </c>
      <c r="C32" s="186" t="s">
        <v>177</v>
      </c>
      <c r="D32" s="187">
        <v>26</v>
      </c>
      <c r="E32" s="540"/>
      <c r="F32" s="232">
        <f>SUM(D32*E32)</f>
        <v>0</v>
      </c>
    </row>
    <row r="33" spans="1:7" s="96" customFormat="1" ht="13.2">
      <c r="A33" s="353"/>
      <c r="B33" s="669"/>
      <c r="C33" s="186"/>
      <c r="D33" s="82"/>
      <c r="E33" s="778"/>
      <c r="F33" s="139"/>
    </row>
    <row r="34" spans="1:7" s="96" customFormat="1" ht="93.75" customHeight="1">
      <c r="A34" s="440" t="s">
        <v>62</v>
      </c>
      <c r="B34" s="669" t="s">
        <v>61</v>
      </c>
      <c r="C34" s="186" t="s">
        <v>177</v>
      </c>
      <c r="D34" s="187">
        <v>24</v>
      </c>
      <c r="E34" s="540"/>
      <c r="F34" s="232">
        <f>SUM(D34*E34)</f>
        <v>0</v>
      </c>
    </row>
    <row r="35" spans="1:7" s="96" customFormat="1" thickBot="1">
      <c r="A35" s="345"/>
      <c r="B35" s="667"/>
      <c r="C35" s="94"/>
      <c r="D35" s="82"/>
      <c r="E35" s="778"/>
      <c r="F35" s="887"/>
    </row>
    <row r="36" spans="1:7" s="1" customFormat="1" ht="15" customHeight="1" thickTop="1">
      <c r="A36" s="212" t="s">
        <v>29</v>
      </c>
      <c r="B36" s="670" t="str">
        <f>B20</f>
        <v>ZEMELJSKA DELA</v>
      </c>
      <c r="C36" s="386"/>
      <c r="D36" s="213"/>
      <c r="E36" s="888"/>
      <c r="F36" s="880">
        <f>SUM(F22:F34)</f>
        <v>0</v>
      </c>
      <c r="G36" s="387"/>
    </row>
    <row r="37" spans="1:7" ht="15" customHeight="1">
      <c r="A37" s="317"/>
      <c r="B37" s="671"/>
      <c r="C37" s="318"/>
      <c r="D37" s="319"/>
      <c r="E37" s="889"/>
      <c r="F37" s="890"/>
      <c r="G37" s="99"/>
    </row>
    <row r="38" spans="1:7" s="385" customFormat="1" ht="15" customHeight="1">
      <c r="A38" s="214" t="s">
        <v>30</v>
      </c>
      <c r="B38" s="659" t="s">
        <v>13</v>
      </c>
      <c r="C38" s="388"/>
      <c r="D38" s="389"/>
      <c r="E38" s="882"/>
      <c r="F38" s="839"/>
      <c r="G38" s="390"/>
    </row>
    <row r="39" spans="1:7" s="120" customFormat="1" ht="14.4">
      <c r="A39" s="119"/>
      <c r="B39" s="672"/>
      <c r="C39" s="176"/>
      <c r="D39" s="137"/>
      <c r="E39" s="834"/>
      <c r="F39" s="139"/>
    </row>
    <row r="40" spans="1:7" s="118" customFormat="1" ht="52.8">
      <c r="A40" s="356" t="s">
        <v>252</v>
      </c>
      <c r="B40" s="673" t="s">
        <v>258</v>
      </c>
      <c r="C40" s="193" t="s">
        <v>9</v>
      </c>
      <c r="D40" s="194">
        <v>16</v>
      </c>
      <c r="E40" s="232"/>
      <c r="F40" s="232">
        <f>SUM(D40*E40)</f>
        <v>0</v>
      </c>
    </row>
    <row r="41" spans="1:7" s="92" customFormat="1" ht="15" customHeight="1">
      <c r="A41" s="90"/>
      <c r="B41" s="671"/>
      <c r="C41" s="91"/>
      <c r="D41" s="75"/>
      <c r="E41" s="891"/>
      <c r="F41" s="139"/>
    </row>
    <row r="42" spans="1:7" s="96" customFormat="1" ht="52.8">
      <c r="A42" s="355" t="s">
        <v>58</v>
      </c>
      <c r="B42" s="673" t="s">
        <v>259</v>
      </c>
      <c r="C42" s="186" t="s">
        <v>9</v>
      </c>
      <c r="D42" s="187">
        <v>7</v>
      </c>
      <c r="E42" s="540"/>
      <c r="F42" s="232">
        <f>SUM(D42*E42)</f>
        <v>0</v>
      </c>
    </row>
    <row r="43" spans="1:7" s="385" customFormat="1" ht="15" customHeight="1">
      <c r="A43" s="204"/>
      <c r="B43" s="666"/>
      <c r="C43" s="422"/>
      <c r="D43" s="347"/>
      <c r="E43" s="892"/>
      <c r="F43" s="232"/>
    </row>
    <row r="44" spans="1:7" s="385" customFormat="1" ht="52.8">
      <c r="A44" s="432" t="s">
        <v>253</v>
      </c>
      <c r="B44" s="666" t="s">
        <v>300</v>
      </c>
      <c r="C44" s="190" t="s">
        <v>9</v>
      </c>
      <c r="D44" s="192">
        <v>3.5</v>
      </c>
      <c r="E44" s="540"/>
      <c r="F44" s="232">
        <f>D44*E44</f>
        <v>0</v>
      </c>
    </row>
    <row r="45" spans="1:7" s="120" customFormat="1" ht="14.4">
      <c r="A45" s="119"/>
      <c r="B45" s="674"/>
      <c r="C45" s="176"/>
      <c r="D45" s="137"/>
      <c r="E45" s="834"/>
      <c r="F45" s="139"/>
    </row>
    <row r="46" spans="1:7" s="96" customFormat="1" ht="52.8">
      <c r="A46" s="421" t="s">
        <v>59</v>
      </c>
      <c r="B46" s="675" t="s">
        <v>257</v>
      </c>
      <c r="C46" s="193" t="s">
        <v>9</v>
      </c>
      <c r="D46" s="194">
        <v>10</v>
      </c>
      <c r="E46" s="232"/>
      <c r="F46" s="232">
        <f>SUM(D46*E46)</f>
        <v>0</v>
      </c>
    </row>
    <row r="47" spans="1:7" s="92" customFormat="1" ht="15" customHeight="1">
      <c r="A47" s="90"/>
      <c r="B47" s="671"/>
      <c r="C47" s="91"/>
      <c r="D47" s="75"/>
      <c r="E47" s="891"/>
      <c r="F47" s="139"/>
    </row>
    <row r="48" spans="1:7" s="96" customFormat="1" ht="66">
      <c r="A48" s="409" t="s">
        <v>254</v>
      </c>
      <c r="B48" s="666" t="s">
        <v>331</v>
      </c>
      <c r="C48" s="186" t="s">
        <v>9</v>
      </c>
      <c r="D48" s="187">
        <v>13</v>
      </c>
      <c r="E48" s="540"/>
      <c r="F48" s="232">
        <f>SUM(D48*E48)</f>
        <v>0</v>
      </c>
    </row>
    <row r="49" spans="1:12" s="189" customFormat="1" ht="13.2">
      <c r="A49" s="355"/>
      <c r="B49" s="676"/>
      <c r="C49" s="186"/>
      <c r="D49" s="187"/>
      <c r="E49" s="540"/>
      <c r="F49" s="232"/>
    </row>
    <row r="50" spans="1:12" s="423" customFormat="1" ht="58.5" customHeight="1">
      <c r="A50" s="421" t="s">
        <v>256</v>
      </c>
      <c r="B50" s="635" t="s">
        <v>244</v>
      </c>
      <c r="C50" s="193" t="s">
        <v>10</v>
      </c>
      <c r="D50" s="194">
        <v>84</v>
      </c>
      <c r="E50" s="232"/>
      <c r="F50" s="232">
        <f>SUM(D50*E50)</f>
        <v>0</v>
      </c>
      <c r="G50" s="231"/>
    </row>
    <row r="51" spans="1:12" s="423" customFormat="1">
      <c r="A51" s="356"/>
      <c r="B51" s="635"/>
      <c r="C51" s="193"/>
      <c r="D51" s="194"/>
      <c r="E51" s="232"/>
      <c r="F51" s="232"/>
      <c r="G51" s="231"/>
    </row>
    <row r="52" spans="1:12" s="423" customFormat="1" ht="43.5" customHeight="1">
      <c r="A52" s="411" t="s">
        <v>260</v>
      </c>
      <c r="B52" s="635" t="s">
        <v>255</v>
      </c>
      <c r="C52" s="193" t="s">
        <v>10</v>
      </c>
      <c r="D52" s="194">
        <v>84</v>
      </c>
      <c r="E52" s="232"/>
      <c r="F52" s="232">
        <f>SUM(D52*E52)</f>
        <v>0</v>
      </c>
      <c r="G52" s="231"/>
    </row>
    <row r="53" spans="1:12" s="118" customFormat="1">
      <c r="A53" s="332"/>
      <c r="B53" s="639"/>
      <c r="C53" s="193"/>
      <c r="D53" s="131"/>
      <c r="E53" s="139"/>
      <c r="F53" s="139"/>
      <c r="G53" s="160"/>
    </row>
    <row r="54" spans="1:12" s="118" customFormat="1" ht="52.8">
      <c r="A54" s="411" t="s">
        <v>261</v>
      </c>
      <c r="B54" s="677" t="s">
        <v>314</v>
      </c>
      <c r="C54" s="193" t="s">
        <v>172</v>
      </c>
      <c r="D54" s="194">
        <v>58</v>
      </c>
      <c r="E54" s="232"/>
      <c r="F54" s="232">
        <f>D54*E54</f>
        <v>0</v>
      </c>
      <c r="G54" s="160"/>
    </row>
    <row r="55" spans="1:12" s="96" customFormat="1" ht="13.2">
      <c r="A55" s="405"/>
      <c r="B55" s="639"/>
      <c r="C55" s="193"/>
      <c r="D55" s="131"/>
      <c r="E55" s="139"/>
      <c r="F55" s="139"/>
    </row>
    <row r="56" spans="1:12" s="96" customFormat="1" ht="73.5" customHeight="1">
      <c r="A56" s="409" t="s">
        <v>262</v>
      </c>
      <c r="B56" s="635" t="s">
        <v>301</v>
      </c>
      <c r="C56" s="186" t="s">
        <v>9</v>
      </c>
      <c r="D56" s="187">
        <v>5</v>
      </c>
      <c r="E56" s="540"/>
      <c r="F56" s="232">
        <f>SUM(D56*E56)</f>
        <v>0</v>
      </c>
      <c r="L56" s="177"/>
    </row>
    <row r="57" spans="1:12" s="96" customFormat="1" ht="13.2">
      <c r="A57" s="345"/>
      <c r="B57" s="639"/>
      <c r="C57" s="94"/>
      <c r="D57" s="82"/>
      <c r="E57" s="778"/>
      <c r="F57" s="139"/>
    </row>
    <row r="58" spans="1:12" s="96" customFormat="1" ht="73.5" customHeight="1">
      <c r="A58" s="409" t="s">
        <v>161</v>
      </c>
      <c r="B58" s="669" t="s">
        <v>270</v>
      </c>
      <c r="C58" s="186" t="s">
        <v>9</v>
      </c>
      <c r="D58" s="187">
        <v>6</v>
      </c>
      <c r="E58" s="540"/>
      <c r="F58" s="232">
        <f>SUM(D58*E58)</f>
        <v>0</v>
      </c>
    </row>
    <row r="59" spans="1:12" s="96" customFormat="1" ht="13.2">
      <c r="A59" s="345"/>
      <c r="B59" s="667"/>
      <c r="C59" s="94"/>
      <c r="D59" s="187"/>
      <c r="E59" s="778"/>
      <c r="F59" s="139"/>
    </row>
    <row r="60" spans="1:12" s="96" customFormat="1" ht="52.8">
      <c r="A60" s="409" t="s">
        <v>153</v>
      </c>
      <c r="B60" s="669" t="s">
        <v>269</v>
      </c>
      <c r="C60" s="186" t="s">
        <v>9</v>
      </c>
      <c r="D60" s="187">
        <v>14</v>
      </c>
      <c r="E60" s="540"/>
      <c r="F60" s="232">
        <f>SUM(D60*E60)</f>
        <v>0</v>
      </c>
    </row>
    <row r="61" spans="1:12" s="118" customFormat="1" ht="20.399999999999999" customHeight="1">
      <c r="A61" s="332"/>
      <c r="B61" s="678"/>
      <c r="C61" s="134"/>
      <c r="D61" s="131"/>
      <c r="E61" s="139"/>
      <c r="F61" s="139"/>
      <c r="G61" s="160"/>
    </row>
    <row r="62" spans="1:12" s="189" customFormat="1" ht="79.2" customHeight="1">
      <c r="A62" s="409" t="s">
        <v>162</v>
      </c>
      <c r="B62" s="669" t="s">
        <v>229</v>
      </c>
      <c r="C62" s="186" t="s">
        <v>9</v>
      </c>
      <c r="D62" s="187">
        <v>0.7</v>
      </c>
      <c r="E62" s="540"/>
      <c r="F62" s="232">
        <f>SUM(D62*E62)</f>
        <v>0</v>
      </c>
      <c r="L62" s="424"/>
    </row>
    <row r="63" spans="1:12" s="189" customFormat="1" ht="13.2">
      <c r="A63" s="409"/>
      <c r="B63" s="667"/>
      <c r="C63" s="186"/>
      <c r="D63" s="187"/>
      <c r="E63" s="540"/>
      <c r="F63" s="232"/>
      <c r="L63" s="424"/>
    </row>
    <row r="64" spans="1:12" s="96" customFormat="1" ht="66" customHeight="1">
      <c r="A64" s="409" t="s">
        <v>163</v>
      </c>
      <c r="B64" s="669" t="s">
        <v>275</v>
      </c>
      <c r="C64" s="186" t="s">
        <v>9</v>
      </c>
      <c r="D64" s="187">
        <v>2.5</v>
      </c>
      <c r="E64" s="540"/>
      <c r="F64" s="232">
        <f>SUM(D64*E64)</f>
        <v>0</v>
      </c>
    </row>
    <row r="65" spans="1:10" s="96" customFormat="1" ht="13.2">
      <c r="A65" s="345"/>
      <c r="B65" s="667"/>
      <c r="C65" s="190"/>
      <c r="D65" s="82"/>
      <c r="E65" s="778"/>
      <c r="F65" s="139"/>
      <c r="G65" s="157"/>
      <c r="J65" s="177"/>
    </row>
    <row r="66" spans="1:10" s="96" customFormat="1" ht="64.8" customHeight="1">
      <c r="A66" s="409" t="s">
        <v>302</v>
      </c>
      <c r="B66" s="669" t="s">
        <v>230</v>
      </c>
      <c r="C66" s="190" t="s">
        <v>9</v>
      </c>
      <c r="D66" s="191">
        <v>3</v>
      </c>
      <c r="E66" s="790"/>
      <c r="F66" s="232">
        <f>SUM(D66*E66)</f>
        <v>0</v>
      </c>
    </row>
    <row r="67" spans="1:10" s="96" customFormat="1" ht="13.2">
      <c r="A67" s="345"/>
      <c r="B67" s="667"/>
      <c r="C67" s="190"/>
      <c r="D67" s="82"/>
      <c r="E67" s="778"/>
      <c r="F67" s="139"/>
      <c r="G67" s="157"/>
      <c r="J67" s="177"/>
    </row>
    <row r="68" spans="1:10" s="96" customFormat="1" ht="48" customHeight="1">
      <c r="A68" s="940" t="s">
        <v>303</v>
      </c>
      <c r="B68" s="669" t="s">
        <v>100</v>
      </c>
      <c r="C68" s="190"/>
      <c r="D68" s="82"/>
      <c r="E68" s="778"/>
      <c r="F68" s="139"/>
    </row>
    <row r="69" spans="1:10" s="100" customFormat="1" ht="13.2">
      <c r="A69" s="940"/>
      <c r="B69" s="669" t="s">
        <v>56</v>
      </c>
      <c r="C69" s="190"/>
      <c r="D69" s="82"/>
      <c r="E69" s="778"/>
      <c r="F69" s="139"/>
      <c r="G69" s="96"/>
      <c r="H69" s="96"/>
    </row>
    <row r="70" spans="1:10" s="118" customFormat="1">
      <c r="A70" s="391"/>
      <c r="B70" s="679" t="s">
        <v>101</v>
      </c>
      <c r="C70" s="190" t="s">
        <v>5</v>
      </c>
      <c r="D70" s="426">
        <v>1600</v>
      </c>
      <c r="E70" s="893"/>
      <c r="F70" s="894">
        <f>D70*E70</f>
        <v>0</v>
      </c>
    </row>
    <row r="71" spans="1:10" s="118" customFormat="1">
      <c r="A71" s="220"/>
      <c r="B71" s="679" t="s">
        <v>103</v>
      </c>
      <c r="C71" s="190" t="s">
        <v>5</v>
      </c>
      <c r="D71" s="426">
        <v>560</v>
      </c>
      <c r="E71" s="893"/>
      <c r="F71" s="894">
        <f>D71*E71</f>
        <v>0</v>
      </c>
    </row>
    <row r="72" spans="1:10" s="120" customFormat="1" ht="15" customHeight="1" thickBot="1">
      <c r="A72" s="391"/>
      <c r="B72" s="679" t="s">
        <v>102</v>
      </c>
      <c r="C72" s="190" t="s">
        <v>5</v>
      </c>
      <c r="D72" s="426">
        <v>3060</v>
      </c>
      <c r="E72" s="893"/>
      <c r="F72" s="894">
        <f>D72*E72</f>
        <v>0</v>
      </c>
    </row>
    <row r="73" spans="1:10" s="1" customFormat="1" ht="15" customHeight="1" thickTop="1">
      <c r="A73" s="212" t="s">
        <v>30</v>
      </c>
      <c r="B73" s="670" t="str">
        <f>B38</f>
        <v>BETONSKA DELA</v>
      </c>
      <c r="C73" s="386"/>
      <c r="D73" s="213"/>
      <c r="E73" s="888"/>
      <c r="F73" s="880">
        <f>SUM(F40:F72)</f>
        <v>0</v>
      </c>
      <c r="G73" s="2"/>
    </row>
    <row r="74" spans="1:10" ht="15" customHeight="1">
      <c r="A74" s="317"/>
      <c r="B74" s="671"/>
      <c r="C74" s="318"/>
      <c r="D74" s="319"/>
      <c r="E74" s="889"/>
      <c r="F74" s="890"/>
      <c r="G74" s="99"/>
    </row>
    <row r="75" spans="1:10" ht="15" customHeight="1">
      <c r="A75" s="317"/>
      <c r="B75" s="671"/>
      <c r="C75" s="318"/>
      <c r="D75" s="319"/>
      <c r="E75" s="889"/>
      <c r="F75" s="890"/>
      <c r="G75" s="99"/>
    </row>
    <row r="76" spans="1:10" s="1" customFormat="1" ht="15" customHeight="1">
      <c r="A76" s="221" t="s">
        <v>31</v>
      </c>
      <c r="B76" s="680" t="s">
        <v>32</v>
      </c>
      <c r="C76" s="392"/>
      <c r="D76" s="393"/>
      <c r="E76" s="895"/>
      <c r="F76" s="839"/>
      <c r="G76" s="2"/>
    </row>
    <row r="77" spans="1:10" s="100" customFormat="1" ht="13.2">
      <c r="A77" s="345"/>
      <c r="B77" s="667"/>
      <c r="C77" s="368"/>
      <c r="D77" s="83"/>
      <c r="E77" s="779"/>
      <c r="F77" s="139"/>
      <c r="H77" s="96"/>
    </row>
    <row r="78" spans="1:10" s="100" customFormat="1" ht="49.8" customHeight="1">
      <c r="A78" s="355" t="s">
        <v>263</v>
      </c>
      <c r="B78" s="669" t="s">
        <v>279</v>
      </c>
      <c r="C78" s="328" t="s">
        <v>10</v>
      </c>
      <c r="D78" s="188">
        <v>42</v>
      </c>
      <c r="E78" s="777"/>
      <c r="F78" s="232">
        <f>SUM(D78*E78)</f>
        <v>0</v>
      </c>
      <c r="H78" s="96"/>
    </row>
    <row r="79" spans="1:10" s="100" customFormat="1" ht="13.2">
      <c r="A79" s="345"/>
      <c r="B79" s="667"/>
      <c r="C79" s="94"/>
      <c r="D79" s="82"/>
      <c r="E79" s="540"/>
      <c r="F79" s="232"/>
      <c r="H79" s="96"/>
    </row>
    <row r="80" spans="1:10" s="100" customFormat="1" ht="48.75" customHeight="1">
      <c r="A80" s="355" t="s">
        <v>147</v>
      </c>
      <c r="B80" s="669" t="s">
        <v>231</v>
      </c>
      <c r="C80" s="186" t="s">
        <v>10</v>
      </c>
      <c r="D80" s="187">
        <v>35</v>
      </c>
      <c r="E80" s="540"/>
      <c r="F80" s="232">
        <f>SUM(D80*E80)</f>
        <v>0</v>
      </c>
      <c r="H80" s="96"/>
    </row>
    <row r="81" spans="1:8" s="100" customFormat="1" ht="13.2">
      <c r="A81" s="345"/>
      <c r="B81" s="667"/>
      <c r="C81" s="186"/>
      <c r="D81" s="82"/>
      <c r="E81" s="540"/>
      <c r="F81" s="232"/>
      <c r="H81" s="96"/>
    </row>
    <row r="82" spans="1:8" s="100" customFormat="1" ht="46.5" customHeight="1">
      <c r="A82" s="355" t="s">
        <v>15</v>
      </c>
      <c r="B82" s="669" t="s">
        <v>232</v>
      </c>
      <c r="C82" s="186" t="s">
        <v>10</v>
      </c>
      <c r="D82" s="187">
        <v>6</v>
      </c>
      <c r="E82" s="540"/>
      <c r="F82" s="232">
        <f>SUM(D82*E82)</f>
        <v>0</v>
      </c>
      <c r="H82" s="96"/>
    </row>
    <row r="83" spans="1:8" s="178" customFormat="1" ht="13.2">
      <c r="A83" s="320"/>
      <c r="B83" s="681"/>
      <c r="C83" s="337"/>
      <c r="D83" s="163"/>
      <c r="E83" s="425"/>
      <c r="F83" s="232"/>
    </row>
    <row r="84" spans="1:8" s="178" customFormat="1" ht="39.6">
      <c r="A84" s="219" t="s">
        <v>264</v>
      </c>
      <c r="B84" s="682" t="s">
        <v>271</v>
      </c>
      <c r="C84" s="337" t="s">
        <v>8</v>
      </c>
      <c r="D84" s="238">
        <v>23</v>
      </c>
      <c r="E84" s="425"/>
      <c r="F84" s="232">
        <f>SUM(D84*E84)</f>
        <v>0</v>
      </c>
    </row>
    <row r="85" spans="1:8" s="178" customFormat="1" ht="13.2">
      <c r="A85" s="320"/>
      <c r="B85" s="681"/>
      <c r="C85" s="147"/>
      <c r="D85" s="163"/>
      <c r="E85" s="138"/>
      <c r="F85" s="139"/>
    </row>
    <row r="86" spans="1:8" s="178" customFormat="1" ht="45.6" customHeight="1">
      <c r="A86" s="219" t="s">
        <v>265</v>
      </c>
      <c r="B86" s="682" t="s">
        <v>272</v>
      </c>
      <c r="C86" s="337" t="s">
        <v>8</v>
      </c>
      <c r="D86" s="238">
        <v>34</v>
      </c>
      <c r="E86" s="425"/>
      <c r="F86" s="232">
        <f>SUM(D86*E86)</f>
        <v>0</v>
      </c>
    </row>
    <row r="87" spans="1:8" s="178" customFormat="1" ht="12" customHeight="1">
      <c r="A87" s="320"/>
      <c r="B87" s="681"/>
      <c r="C87" s="147"/>
      <c r="D87" s="163"/>
      <c r="E87" s="425"/>
      <c r="F87" s="232"/>
    </row>
    <row r="88" spans="1:8" s="178" customFormat="1" ht="60.6" customHeight="1">
      <c r="A88" s="219" t="s">
        <v>266</v>
      </c>
      <c r="B88" s="682" t="s">
        <v>273</v>
      </c>
      <c r="C88" s="337" t="s">
        <v>10</v>
      </c>
      <c r="D88" s="238">
        <v>22</v>
      </c>
      <c r="E88" s="306"/>
      <c r="F88" s="232">
        <f>SUM(D88*E88)</f>
        <v>0</v>
      </c>
    </row>
    <row r="89" spans="1:8" s="178" customFormat="1" ht="12" customHeight="1">
      <c r="A89" s="320"/>
      <c r="B89" s="682"/>
      <c r="C89" s="337"/>
      <c r="D89" s="238"/>
      <c r="E89" s="425"/>
      <c r="F89" s="232"/>
    </row>
    <row r="90" spans="1:8" s="178" customFormat="1" ht="61.2" customHeight="1">
      <c r="A90" s="219" t="s">
        <v>72</v>
      </c>
      <c r="B90" s="682" t="s">
        <v>274</v>
      </c>
      <c r="C90" s="337" t="s">
        <v>10</v>
      </c>
      <c r="D90" s="238">
        <v>63</v>
      </c>
      <c r="E90" s="306"/>
      <c r="F90" s="232">
        <f>SUM(D90*E90)</f>
        <v>0</v>
      </c>
    </row>
    <row r="91" spans="1:8" s="100" customFormat="1" ht="13.2">
      <c r="A91" s="345"/>
      <c r="B91" s="667"/>
      <c r="C91" s="368"/>
      <c r="D91" s="188"/>
      <c r="E91" s="779"/>
      <c r="F91" s="139"/>
      <c r="H91" s="96"/>
    </row>
    <row r="92" spans="1:8" s="100" customFormat="1" ht="49.2" customHeight="1">
      <c r="A92" s="355" t="s">
        <v>148</v>
      </c>
      <c r="B92" s="669" t="s">
        <v>276</v>
      </c>
      <c r="C92" s="328" t="s">
        <v>10</v>
      </c>
      <c r="D92" s="188">
        <v>16</v>
      </c>
      <c r="E92" s="777"/>
      <c r="F92" s="232">
        <f>SUM(D92*E92)</f>
        <v>0</v>
      </c>
      <c r="H92" s="96"/>
    </row>
    <row r="93" spans="1:8" s="100" customFormat="1" ht="13.2">
      <c r="A93" s="345"/>
      <c r="B93" s="667"/>
      <c r="C93" s="368"/>
      <c r="D93" s="188"/>
      <c r="E93" s="779"/>
      <c r="F93" s="139"/>
      <c r="H93" s="96"/>
    </row>
    <row r="94" spans="1:8" s="100" customFormat="1" ht="56.4" customHeight="1">
      <c r="A94" s="355" t="s">
        <v>149</v>
      </c>
      <c r="B94" s="669" t="s">
        <v>277</v>
      </c>
      <c r="C94" s="328" t="s">
        <v>10</v>
      </c>
      <c r="D94" s="188">
        <v>6.5</v>
      </c>
      <c r="E94" s="777"/>
      <c r="F94" s="232">
        <f>SUM(D94*E94)</f>
        <v>0</v>
      </c>
      <c r="H94" s="96"/>
    </row>
    <row r="95" spans="1:8" s="178" customFormat="1" ht="12" customHeight="1">
      <c r="A95" s="320"/>
      <c r="B95" s="681"/>
      <c r="C95" s="147"/>
      <c r="D95" s="238"/>
      <c r="E95" s="425"/>
      <c r="F95" s="232"/>
    </row>
    <row r="96" spans="1:8" s="178" customFormat="1" ht="61.8" customHeight="1">
      <c r="A96" s="219" t="s">
        <v>150</v>
      </c>
      <c r="B96" s="683" t="s">
        <v>267</v>
      </c>
      <c r="C96" s="235" t="s">
        <v>179</v>
      </c>
      <c r="D96" s="445">
        <v>4.3</v>
      </c>
      <c r="E96" s="306"/>
      <c r="F96" s="232">
        <f>SUM(D96*E96)</f>
        <v>0</v>
      </c>
    </row>
    <row r="97" spans="1:8" s="100" customFormat="1" ht="13.2">
      <c r="A97" s="371"/>
      <c r="B97" s="684"/>
      <c r="C97" s="94"/>
      <c r="D97" s="175"/>
      <c r="E97" s="781"/>
      <c r="F97" s="232"/>
      <c r="H97" s="96"/>
    </row>
    <row r="98" spans="1:8" s="100" customFormat="1" ht="66" customHeight="1" thickBot="1">
      <c r="A98" s="233" t="s">
        <v>278</v>
      </c>
      <c r="B98" s="685" t="s">
        <v>233</v>
      </c>
      <c r="C98" s="186" t="s">
        <v>10</v>
      </c>
      <c r="D98" s="316">
        <v>20</v>
      </c>
      <c r="E98" s="781"/>
      <c r="F98" s="232">
        <f>SUM(D98*E98)</f>
        <v>0</v>
      </c>
      <c r="H98" s="96"/>
    </row>
    <row r="99" spans="1:8" s="1" customFormat="1" ht="15" customHeight="1" thickTop="1">
      <c r="A99" s="446" t="s">
        <v>31</v>
      </c>
      <c r="B99" s="686" t="str">
        <f>B76</f>
        <v>TESARSKA DELA</v>
      </c>
      <c r="C99" s="447"/>
      <c r="D99" s="448"/>
      <c r="E99" s="896"/>
      <c r="F99" s="897">
        <f>SUM(F78:F98)</f>
        <v>0</v>
      </c>
      <c r="G99" s="394"/>
    </row>
    <row r="100" spans="1:8" s="1" customFormat="1" ht="15" customHeight="1">
      <c r="A100" s="449"/>
      <c r="B100" s="687"/>
      <c r="C100" s="450"/>
      <c r="D100" s="451"/>
      <c r="E100" s="898"/>
      <c r="F100" s="899"/>
      <c r="G100" s="394"/>
    </row>
    <row r="101" spans="1:8" s="385" customFormat="1" ht="15" customHeight="1">
      <c r="A101" s="204" t="s">
        <v>14</v>
      </c>
      <c r="B101" s="688" t="s">
        <v>33</v>
      </c>
      <c r="C101" s="422"/>
      <c r="D101" s="347"/>
      <c r="E101" s="900"/>
      <c r="F101" s="232"/>
    </row>
    <row r="102" spans="1:8" s="385" customFormat="1" ht="15" customHeight="1">
      <c r="A102" s="204"/>
      <c r="B102" s="688"/>
      <c r="C102" s="422"/>
      <c r="D102" s="347"/>
      <c r="E102" s="900"/>
      <c r="F102" s="232"/>
    </row>
    <row r="103" spans="1:8" s="385" customFormat="1" ht="63" customHeight="1">
      <c r="A103" s="432" t="s">
        <v>165</v>
      </c>
      <c r="B103" s="666" t="s">
        <v>299</v>
      </c>
      <c r="C103" s="186" t="s">
        <v>11</v>
      </c>
      <c r="D103" s="192">
        <v>225</v>
      </c>
      <c r="E103" s="790"/>
      <c r="F103" s="232">
        <f>D103*E103</f>
        <v>0</v>
      </c>
    </row>
    <row r="104" spans="1:8" s="385" customFormat="1" ht="15" customHeight="1">
      <c r="A104" s="204"/>
      <c r="B104" s="666"/>
      <c r="C104" s="422"/>
      <c r="D104" s="347"/>
      <c r="E104" s="900"/>
      <c r="F104" s="232"/>
    </row>
    <row r="105" spans="1:8" s="385" customFormat="1" ht="66">
      <c r="A105" s="432" t="s">
        <v>166</v>
      </c>
      <c r="B105" s="666" t="s">
        <v>298</v>
      </c>
      <c r="C105" s="186" t="s">
        <v>11</v>
      </c>
      <c r="D105" s="192">
        <v>30</v>
      </c>
      <c r="E105" s="790"/>
      <c r="F105" s="232">
        <f>D105*E105</f>
        <v>0</v>
      </c>
    </row>
    <row r="106" spans="1:8" s="92" customFormat="1">
      <c r="A106" s="90"/>
      <c r="B106" s="689"/>
      <c r="C106" s="91"/>
      <c r="D106" s="158"/>
      <c r="E106" s="883"/>
      <c r="F106" s="139"/>
    </row>
    <row r="107" spans="1:8" s="100" customFormat="1" ht="79.2">
      <c r="A107" s="410" t="s">
        <v>167</v>
      </c>
      <c r="B107" s="666" t="s">
        <v>164</v>
      </c>
      <c r="C107" s="190" t="s">
        <v>10</v>
      </c>
      <c r="D107" s="191">
        <v>96</v>
      </c>
      <c r="E107" s="790"/>
      <c r="F107" s="232">
        <f>SUM(D107*E107)</f>
        <v>0</v>
      </c>
      <c r="G107" s="92"/>
      <c r="H107" s="96"/>
    </row>
    <row r="108" spans="1:8" s="100" customFormat="1" ht="13.2">
      <c r="A108" s="174"/>
      <c r="B108" s="690"/>
      <c r="C108" s="121"/>
      <c r="D108" s="122"/>
      <c r="E108" s="901"/>
      <c r="F108" s="139"/>
      <c r="H108" s="96"/>
    </row>
    <row r="109" spans="1:8" s="100" customFormat="1" ht="48" customHeight="1">
      <c r="A109" s="410" t="s">
        <v>168</v>
      </c>
      <c r="B109" s="666" t="s">
        <v>157</v>
      </c>
      <c r="C109" s="190" t="s">
        <v>155</v>
      </c>
      <c r="D109" s="191">
        <v>2</v>
      </c>
      <c r="E109" s="790"/>
      <c r="F109" s="232">
        <f>SUM(D109*E109)</f>
        <v>0</v>
      </c>
      <c r="H109" s="96"/>
    </row>
    <row r="110" spans="1:8" s="100" customFormat="1" ht="13.2">
      <c r="A110" s="354"/>
      <c r="B110" s="666"/>
      <c r="C110" s="190"/>
      <c r="D110" s="122"/>
      <c r="E110" s="901"/>
      <c r="F110" s="139"/>
      <c r="H110" s="96"/>
    </row>
    <row r="111" spans="1:8" s="100" customFormat="1" ht="103.8" customHeight="1">
      <c r="A111" s="410" t="s">
        <v>169</v>
      </c>
      <c r="B111" s="666" t="s">
        <v>234</v>
      </c>
      <c r="C111" s="190" t="s">
        <v>10</v>
      </c>
      <c r="D111" s="191">
        <v>25</v>
      </c>
      <c r="E111" s="790"/>
      <c r="F111" s="232">
        <f>SUM(D111*E111)</f>
        <v>0</v>
      </c>
      <c r="G111" s="92"/>
      <c r="H111" s="96"/>
    </row>
    <row r="112" spans="1:8" s="385" customFormat="1" ht="15" customHeight="1">
      <c r="A112" s="204"/>
      <c r="B112" s="688"/>
      <c r="C112" s="422"/>
      <c r="D112" s="347"/>
      <c r="E112" s="900"/>
      <c r="F112" s="232"/>
    </row>
    <row r="113" spans="1:10" s="92" customFormat="1" ht="52.8">
      <c r="A113" s="409" t="s">
        <v>64</v>
      </c>
      <c r="B113" s="691" t="s">
        <v>268</v>
      </c>
      <c r="C113" s="186" t="s">
        <v>10</v>
      </c>
      <c r="D113" s="191">
        <v>84</v>
      </c>
      <c r="E113" s="790"/>
      <c r="F113" s="232">
        <f>SUM(D113*E113)</f>
        <v>0</v>
      </c>
    </row>
    <row r="114" spans="1:10" s="100" customFormat="1" ht="13.2">
      <c r="A114" s="354"/>
      <c r="B114" s="666"/>
      <c r="C114" s="190"/>
      <c r="D114" s="191"/>
      <c r="E114" s="790"/>
      <c r="F114" s="232"/>
      <c r="H114" s="96"/>
    </row>
    <row r="115" spans="1:10" s="100" customFormat="1" ht="66">
      <c r="A115" s="410" t="s">
        <v>170</v>
      </c>
      <c r="B115" s="666" t="s">
        <v>235</v>
      </c>
      <c r="C115" s="190" t="s">
        <v>155</v>
      </c>
      <c r="D115" s="191">
        <v>25</v>
      </c>
      <c r="E115" s="790"/>
      <c r="F115" s="232">
        <f>SUM(D115*E115)</f>
        <v>0</v>
      </c>
      <c r="H115" s="96"/>
    </row>
    <row r="116" spans="1:10" s="100" customFormat="1" ht="13.2">
      <c r="A116" s="345"/>
      <c r="B116" s="667"/>
      <c r="C116" s="94"/>
      <c r="D116" s="82"/>
      <c r="E116" s="778"/>
      <c r="F116" s="139"/>
      <c r="H116" s="96"/>
    </row>
    <row r="117" spans="1:10" s="100" customFormat="1" ht="92.4">
      <c r="A117" s="409" t="s">
        <v>151</v>
      </c>
      <c r="B117" s="669" t="s">
        <v>304</v>
      </c>
      <c r="C117" s="186" t="s">
        <v>154</v>
      </c>
      <c r="D117" s="187">
        <v>33</v>
      </c>
      <c r="E117" s="540"/>
      <c r="F117" s="232">
        <f>SUM(D117*E117)</f>
        <v>0</v>
      </c>
      <c r="H117" s="96"/>
    </row>
    <row r="118" spans="1:10" s="100" customFormat="1" ht="13.2">
      <c r="A118" s="345"/>
      <c r="B118" s="667"/>
      <c r="C118" s="94"/>
      <c r="D118" s="82"/>
      <c r="E118" s="778"/>
      <c r="F118" s="139"/>
      <c r="H118" s="96"/>
    </row>
    <row r="119" spans="1:10" s="100" customFormat="1" ht="66">
      <c r="A119" s="409" t="s">
        <v>284</v>
      </c>
      <c r="B119" s="669" t="s">
        <v>216</v>
      </c>
      <c r="C119" s="186" t="s">
        <v>9</v>
      </c>
      <c r="D119" s="187">
        <v>38</v>
      </c>
      <c r="E119" s="540"/>
      <c r="F119" s="232">
        <f>SUM(D119*E119)</f>
        <v>0</v>
      </c>
      <c r="H119" s="96"/>
    </row>
    <row r="120" spans="1:10" s="100" customFormat="1" ht="13.2">
      <c r="A120" s="353"/>
      <c r="B120" s="669"/>
      <c r="C120" s="186"/>
      <c r="D120" s="82"/>
      <c r="E120" s="778"/>
      <c r="F120" s="139"/>
      <c r="H120" s="96"/>
    </row>
    <row r="121" spans="1:10" s="100" customFormat="1" ht="75.599999999999994" customHeight="1">
      <c r="A121" s="342" t="s">
        <v>285</v>
      </c>
      <c r="B121" s="669" t="s">
        <v>57</v>
      </c>
      <c r="C121" s="186" t="s">
        <v>9</v>
      </c>
      <c r="D121" s="187">
        <v>3.8</v>
      </c>
      <c r="E121" s="540"/>
      <c r="F121" s="232">
        <f>SUM(D121*E121)</f>
        <v>0</v>
      </c>
      <c r="H121" s="96"/>
    </row>
    <row r="122" spans="1:10" s="100" customFormat="1" ht="13.2">
      <c r="A122" s="332"/>
      <c r="B122" s="667" t="s">
        <v>0</v>
      </c>
      <c r="C122" s="94"/>
      <c r="D122" s="82"/>
      <c r="E122" s="778"/>
      <c r="F122" s="139"/>
      <c r="G122" s="82"/>
      <c r="J122" s="96"/>
    </row>
    <row r="123" spans="1:10" s="100" customFormat="1" ht="58.8" customHeight="1">
      <c r="A123" s="411" t="s">
        <v>171</v>
      </c>
      <c r="B123" s="669" t="s">
        <v>305</v>
      </c>
      <c r="C123" s="186" t="s">
        <v>10</v>
      </c>
      <c r="D123" s="187">
        <v>24</v>
      </c>
      <c r="E123" s="540"/>
      <c r="F123" s="232">
        <f>SUM(D123*E123)</f>
        <v>0</v>
      </c>
      <c r="G123" s="82"/>
      <c r="J123" s="96"/>
    </row>
    <row r="124" spans="1:10" s="100" customFormat="1" ht="13.2">
      <c r="A124" s="345"/>
      <c r="B124" s="667"/>
      <c r="C124" s="186"/>
      <c r="D124" s="82"/>
      <c r="E124" s="778"/>
      <c r="F124" s="139"/>
      <c r="H124" s="96"/>
    </row>
    <row r="125" spans="1:10" s="100" customFormat="1" ht="50.4" customHeight="1">
      <c r="A125" s="409" t="s">
        <v>286</v>
      </c>
      <c r="B125" s="669" t="s">
        <v>65</v>
      </c>
      <c r="C125" s="186"/>
      <c r="D125" s="82"/>
      <c r="E125" s="778"/>
      <c r="F125" s="139"/>
      <c r="H125" s="96"/>
    </row>
    <row r="126" spans="1:10" s="343" customFormat="1" ht="15.75" customHeight="1">
      <c r="A126" s="355"/>
      <c r="B126" s="669" t="s">
        <v>173</v>
      </c>
      <c r="C126" s="186" t="s">
        <v>11</v>
      </c>
      <c r="D126" s="187">
        <v>14</v>
      </c>
      <c r="E126" s="540"/>
      <c r="F126" s="232">
        <f>SUM(D126*E126)</f>
        <v>0</v>
      </c>
      <c r="H126" s="189"/>
    </row>
    <row r="127" spans="1:10" s="100" customFormat="1" ht="13.2">
      <c r="A127" s="353"/>
      <c r="B127" s="669"/>
      <c r="C127" s="186"/>
      <c r="D127" s="122"/>
      <c r="E127" s="901"/>
      <c r="F127" s="139"/>
      <c r="H127" s="96"/>
    </row>
    <row r="128" spans="1:10" s="100" customFormat="1" ht="52.8">
      <c r="A128" s="409" t="s">
        <v>217</v>
      </c>
      <c r="B128" s="692" t="s">
        <v>281</v>
      </c>
      <c r="C128" s="186" t="s">
        <v>154</v>
      </c>
      <c r="D128" s="429">
        <v>83</v>
      </c>
      <c r="E128" s="902"/>
      <c r="F128" s="903">
        <f>SUM(D128*E128)</f>
        <v>0</v>
      </c>
      <c r="H128" s="96"/>
    </row>
    <row r="129" spans="1:9" s="100" customFormat="1" ht="13.2">
      <c r="A129" s="345"/>
      <c r="B129" s="667"/>
      <c r="C129" s="121"/>
      <c r="D129" s="122"/>
      <c r="E129" s="901"/>
      <c r="F129" s="139"/>
      <c r="H129" s="96"/>
    </row>
    <row r="130" spans="1:9" s="100" customFormat="1" ht="79.2">
      <c r="A130" s="409" t="s">
        <v>287</v>
      </c>
      <c r="B130" s="666" t="s">
        <v>280</v>
      </c>
      <c r="C130" s="186" t="s">
        <v>154</v>
      </c>
      <c r="D130" s="187">
        <v>7</v>
      </c>
      <c r="E130" s="540"/>
      <c r="F130" s="232">
        <f>SUM(D130*E130)</f>
        <v>0</v>
      </c>
      <c r="H130" s="96"/>
    </row>
    <row r="131" spans="1:9" s="100" customFormat="1" ht="13.2">
      <c r="A131" s="345"/>
      <c r="B131" s="690"/>
      <c r="C131" s="121"/>
      <c r="D131" s="122"/>
      <c r="E131" s="901"/>
      <c r="F131" s="139"/>
      <c r="H131" s="96"/>
    </row>
    <row r="132" spans="1:9" s="100" customFormat="1" ht="66">
      <c r="A132" s="409" t="s">
        <v>288</v>
      </c>
      <c r="B132" s="669" t="s">
        <v>218</v>
      </c>
      <c r="C132" s="186" t="s">
        <v>154</v>
      </c>
      <c r="D132" s="428">
        <v>172</v>
      </c>
      <c r="E132" s="904"/>
      <c r="F132" s="903">
        <f>SUM(D132*E132)</f>
        <v>0</v>
      </c>
      <c r="H132" s="96"/>
    </row>
    <row r="133" spans="1:9" s="100" customFormat="1" ht="13.2">
      <c r="A133" s="353"/>
      <c r="B133" s="669"/>
      <c r="C133" s="186"/>
      <c r="D133" s="428"/>
      <c r="E133" s="904"/>
      <c r="F133" s="903"/>
      <c r="H133" s="96"/>
    </row>
    <row r="134" spans="1:9" s="100" customFormat="1" ht="73.8" customHeight="1">
      <c r="A134" s="409" t="s">
        <v>289</v>
      </c>
      <c r="B134" s="669" t="s">
        <v>236</v>
      </c>
      <c r="C134" s="186" t="s">
        <v>154</v>
      </c>
      <c r="D134" s="428">
        <v>78</v>
      </c>
      <c r="E134" s="904"/>
      <c r="F134" s="903">
        <f>SUM(D134*E134)</f>
        <v>0</v>
      </c>
      <c r="H134" s="96"/>
    </row>
    <row r="135" spans="1:9" s="100" customFormat="1" ht="13.2">
      <c r="A135" s="345"/>
      <c r="B135" s="690"/>
      <c r="C135" s="121"/>
      <c r="D135" s="122"/>
      <c r="E135" s="901"/>
      <c r="F135" s="139"/>
      <c r="H135" s="96"/>
    </row>
    <row r="136" spans="1:9" s="100" customFormat="1" ht="100.8" customHeight="1">
      <c r="A136" s="430" t="s">
        <v>290</v>
      </c>
      <c r="B136" s="692" t="s">
        <v>282</v>
      </c>
      <c r="C136" s="431" t="s">
        <v>283</v>
      </c>
      <c r="D136" s="428">
        <v>20</v>
      </c>
      <c r="E136" s="904"/>
      <c r="F136" s="903">
        <f>SUM(D136*E136)</f>
        <v>0</v>
      </c>
      <c r="H136" s="96"/>
    </row>
    <row r="137" spans="1:9" s="126" customFormat="1" ht="13.2">
      <c r="A137" s="358"/>
      <c r="B137" s="693"/>
      <c r="C137" s="162"/>
      <c r="D137" s="148"/>
      <c r="E137" s="773"/>
      <c r="F137" s="773"/>
      <c r="G137" s="148"/>
      <c r="H137" s="322"/>
      <c r="I137" s="127"/>
    </row>
    <row r="138" spans="1:9" s="126" customFormat="1" ht="32.4" customHeight="1">
      <c r="A138" s="260" t="s">
        <v>152</v>
      </c>
      <c r="B138" s="694" t="s">
        <v>237</v>
      </c>
      <c r="C138" s="235" t="s">
        <v>11</v>
      </c>
      <c r="D138" s="236">
        <v>8</v>
      </c>
      <c r="E138" s="710"/>
      <c r="F138" s="710">
        <f>D138*E138</f>
        <v>0</v>
      </c>
      <c r="G138" s="148"/>
      <c r="H138" s="322"/>
      <c r="I138" s="127"/>
    </row>
    <row r="139" spans="1:9" s="100" customFormat="1" ht="13.2">
      <c r="A139" s="345"/>
      <c r="B139" s="667"/>
      <c r="C139" s="94"/>
      <c r="D139" s="82"/>
      <c r="E139" s="778"/>
      <c r="F139" s="139"/>
      <c r="H139" s="96"/>
    </row>
    <row r="140" spans="1:9" s="343" customFormat="1" ht="34.200000000000003" customHeight="1">
      <c r="A140" s="410" t="s">
        <v>306</v>
      </c>
      <c r="B140" s="666" t="s">
        <v>73</v>
      </c>
      <c r="C140" s="190" t="s">
        <v>155</v>
      </c>
      <c r="D140" s="191">
        <v>84</v>
      </c>
      <c r="E140" s="790"/>
      <c r="F140" s="232">
        <f>SUM(D140*E140)</f>
        <v>0</v>
      </c>
      <c r="H140" s="189"/>
    </row>
    <row r="141" spans="1:9" s="100" customFormat="1" thickBot="1">
      <c r="A141" s="345"/>
      <c r="B141" s="667"/>
      <c r="C141" s="94"/>
      <c r="D141" s="82"/>
      <c r="E141" s="778"/>
      <c r="F141" s="139"/>
      <c r="H141" s="96"/>
    </row>
    <row r="142" spans="1:9" ht="15" customHeight="1" thickTop="1">
      <c r="A142" s="212" t="s">
        <v>14</v>
      </c>
      <c r="B142" s="670" t="str">
        <f>B101</f>
        <v>ZIDARSKA DELA</v>
      </c>
      <c r="C142" s="386"/>
      <c r="D142" s="213"/>
      <c r="E142" s="888"/>
      <c r="F142" s="880">
        <f>SUM(F103:F141)</f>
        <v>0</v>
      </c>
      <c r="G142" s="321"/>
    </row>
    <row r="143" spans="1:9" ht="12.75" customHeight="1">
      <c r="A143" s="32"/>
      <c r="B143" s="695"/>
      <c r="C143" s="13"/>
      <c r="D143" s="4"/>
      <c r="E143" s="800"/>
      <c r="F143" s="425"/>
      <c r="G143" s="99"/>
    </row>
    <row r="144" spans="1:9" ht="12.75" customHeight="1">
      <c r="A144" s="32"/>
      <c r="B144" s="695"/>
      <c r="C144" s="13"/>
      <c r="D144" s="4"/>
      <c r="E144" s="800"/>
      <c r="F144" s="425"/>
    </row>
    <row r="145" spans="1:7" ht="12.75" customHeight="1">
      <c r="A145" s="32"/>
      <c r="B145" s="695"/>
      <c r="C145" s="13"/>
      <c r="D145" s="4"/>
      <c r="E145" s="800"/>
      <c r="F145" s="425"/>
    </row>
    <row r="146" spans="1:7" s="372" customFormat="1" ht="12.75" customHeight="1">
      <c r="A146" s="221" t="s">
        <v>66</v>
      </c>
      <c r="B146" s="696" t="s">
        <v>6</v>
      </c>
      <c r="C146" s="395"/>
      <c r="D146" s="396"/>
      <c r="E146" s="905"/>
      <c r="F146" s="906"/>
      <c r="G146" s="97"/>
    </row>
    <row r="147" spans="1:7" s="372" customFormat="1" ht="12.75" customHeight="1">
      <c r="A147" s="432" t="s">
        <v>26</v>
      </c>
      <c r="B147" s="697" t="s">
        <v>63</v>
      </c>
      <c r="C147" s="455"/>
      <c r="D147" s="456"/>
      <c r="E147" s="907"/>
      <c r="F147" s="232">
        <f>F18</f>
        <v>0</v>
      </c>
      <c r="G147" s="97"/>
    </row>
    <row r="148" spans="1:7" ht="12.75" customHeight="1">
      <c r="A148" s="397" t="s">
        <v>29</v>
      </c>
      <c r="B148" s="698" t="str">
        <f>B36</f>
        <v>ZEMELJSKA DELA</v>
      </c>
      <c r="C148" s="399"/>
      <c r="D148" s="398"/>
      <c r="E148" s="892"/>
      <c r="F148" s="232">
        <f>SUM(F36)</f>
        <v>0</v>
      </c>
      <c r="G148" s="323"/>
    </row>
    <row r="149" spans="1:7" ht="12.75" customHeight="1">
      <c r="A149" s="397" t="s">
        <v>30</v>
      </c>
      <c r="B149" s="698" t="str">
        <f>B38</f>
        <v>BETONSKA DELA</v>
      </c>
      <c r="C149" s="399"/>
      <c r="D149" s="398"/>
      <c r="E149" s="892"/>
      <c r="F149" s="232">
        <f>SUM(F73)</f>
        <v>0</v>
      </c>
      <c r="G149" s="323"/>
    </row>
    <row r="150" spans="1:7" ht="12.75" customHeight="1">
      <c r="A150" s="397" t="s">
        <v>31</v>
      </c>
      <c r="B150" s="698" t="str">
        <f>B76</f>
        <v>TESARSKA DELA</v>
      </c>
      <c r="C150" s="399"/>
      <c r="D150" s="398"/>
      <c r="E150" s="892"/>
      <c r="F150" s="232">
        <f>SUM(F99)</f>
        <v>0</v>
      </c>
      <c r="G150" s="323"/>
    </row>
    <row r="151" spans="1:7" ht="12.75" customHeight="1">
      <c r="A151" s="397" t="s">
        <v>14</v>
      </c>
      <c r="B151" s="698" t="str">
        <f>B101</f>
        <v>ZIDARSKA DELA</v>
      </c>
      <c r="C151" s="399"/>
      <c r="D151" s="398"/>
      <c r="E151" s="892"/>
      <c r="F151" s="232">
        <f>SUM(F142)</f>
        <v>0</v>
      </c>
      <c r="G151" s="323"/>
    </row>
    <row r="152" spans="1:7" ht="12.75" customHeight="1" thickBot="1">
      <c r="A152" s="400"/>
      <c r="B152" s="699"/>
      <c r="C152" s="401"/>
      <c r="D152" s="402"/>
      <c r="E152" s="908"/>
      <c r="F152" s="909"/>
      <c r="G152" s="323"/>
    </row>
    <row r="153" spans="1:7" s="87" customFormat="1" ht="17.100000000000001" customHeight="1" thickTop="1">
      <c r="A153" s="452" t="s">
        <v>66</v>
      </c>
      <c r="B153" s="700" t="str">
        <f>B146</f>
        <v>REKAPITULACIJA</v>
      </c>
      <c r="C153" s="453"/>
      <c r="D153" s="454"/>
      <c r="E153" s="910"/>
      <c r="F153" s="911">
        <f>SUM(F147:F151)</f>
        <v>0</v>
      </c>
      <c r="G153" s="323"/>
    </row>
    <row r="154" spans="1:7" s="87" customFormat="1" ht="17.100000000000001" customHeight="1">
      <c r="A154" s="103"/>
      <c r="B154" s="701"/>
      <c r="C154" s="104"/>
      <c r="D154" s="105"/>
      <c r="E154" s="912"/>
      <c r="F154" s="890"/>
      <c r="G154" s="323"/>
    </row>
    <row r="155" spans="1:7" s="87" customFormat="1" ht="17.100000000000001" customHeight="1">
      <c r="A155" s="103"/>
      <c r="B155" s="701"/>
      <c r="C155" s="104"/>
      <c r="D155" s="105"/>
      <c r="E155" s="912"/>
      <c r="F155" s="890"/>
    </row>
    <row r="156" spans="1:7" ht="12.75" customHeight="1">
      <c r="A156" s="106"/>
      <c r="B156" s="702"/>
      <c r="C156" s="107"/>
      <c r="D156" s="75"/>
      <c r="E156" s="913"/>
      <c r="F156" s="138"/>
      <c r="G156" s="87"/>
    </row>
    <row r="157" spans="1:7" s="98" customFormat="1" ht="12.75" customHeight="1">
      <c r="A157" s="106"/>
      <c r="B157" s="702"/>
      <c r="C157" s="107"/>
      <c r="D157" s="75"/>
      <c r="E157" s="913"/>
      <c r="F157" s="138"/>
      <c r="G157" s="97"/>
    </row>
    <row r="158" spans="1:7" s="98" customFormat="1" ht="12.75" customHeight="1">
      <c r="A158" s="108"/>
      <c r="B158" s="703"/>
      <c r="C158" s="110"/>
      <c r="D158" s="82"/>
      <c r="E158" s="914"/>
      <c r="F158" s="138"/>
    </row>
    <row r="159" spans="1:7" s="98" customFormat="1" ht="12.75" customHeight="1">
      <c r="A159" s="108"/>
      <c r="B159" s="703"/>
      <c r="C159" s="110"/>
      <c r="D159" s="82"/>
      <c r="E159" s="914"/>
      <c r="F159" s="138"/>
    </row>
    <row r="160" spans="1:7" s="98" customFormat="1" ht="12.75" customHeight="1">
      <c r="A160" s="108"/>
      <c r="B160" s="703"/>
      <c r="C160" s="110"/>
      <c r="D160" s="82"/>
      <c r="E160" s="914"/>
      <c r="F160" s="138"/>
    </row>
    <row r="161" spans="1:7" s="98" customFormat="1" ht="12.75" customHeight="1">
      <c r="A161" s="108"/>
      <c r="B161" s="703"/>
      <c r="C161" s="110"/>
      <c r="D161" s="82"/>
      <c r="E161" s="914"/>
      <c r="F161" s="138"/>
    </row>
    <row r="162" spans="1:7" s="98" customFormat="1" ht="12.75" customHeight="1">
      <c r="A162" s="108"/>
      <c r="B162" s="703"/>
      <c r="C162" s="112"/>
      <c r="D162" s="82"/>
      <c r="E162" s="914"/>
      <c r="F162" s="138"/>
    </row>
    <row r="163" spans="1:7" s="98" customFormat="1" ht="12.75" customHeight="1">
      <c r="A163" s="108"/>
      <c r="B163" s="703"/>
      <c r="C163" s="110"/>
      <c r="D163" s="82"/>
      <c r="E163" s="914"/>
      <c r="F163" s="138"/>
    </row>
    <row r="164" spans="1:7" s="98" customFormat="1" ht="12.75" customHeight="1">
      <c r="A164" s="108"/>
      <c r="B164" s="703"/>
      <c r="C164" s="110"/>
      <c r="D164" s="82"/>
      <c r="E164" s="914"/>
      <c r="F164" s="138"/>
    </row>
    <row r="165" spans="1:7" s="98" customFormat="1">
      <c r="A165" s="106"/>
      <c r="B165" s="702"/>
      <c r="C165" s="107"/>
      <c r="D165" s="75"/>
      <c r="E165" s="913"/>
      <c r="F165" s="138"/>
    </row>
    <row r="166" spans="1:7">
      <c r="G166" s="98"/>
    </row>
    <row r="167" spans="1:7" s="98" customFormat="1">
      <c r="A167" s="114"/>
      <c r="B167" s="704"/>
      <c r="C167" s="116"/>
      <c r="D167" s="99"/>
      <c r="E167" s="915"/>
      <c r="F167" s="916"/>
      <c r="G167" s="97"/>
    </row>
    <row r="168" spans="1:7" s="98" customFormat="1">
      <c r="A168" s="114"/>
      <c r="B168" s="704"/>
      <c r="C168" s="116"/>
      <c r="D168" s="99"/>
      <c r="E168" s="915"/>
      <c r="F168" s="916"/>
    </row>
    <row r="169" spans="1:7" s="102" customFormat="1">
      <c r="A169" s="114"/>
      <c r="B169" s="704"/>
      <c r="C169" s="116"/>
      <c r="D169" s="99"/>
      <c r="E169" s="915"/>
      <c r="F169" s="916"/>
      <c r="G169" s="98"/>
    </row>
    <row r="170" spans="1:7" s="117" customFormat="1">
      <c r="A170" s="114"/>
      <c r="B170" s="704"/>
      <c r="C170" s="116"/>
      <c r="D170" s="99"/>
      <c r="E170" s="915"/>
      <c r="F170" s="916"/>
      <c r="G170" s="102"/>
    </row>
    <row r="171" spans="1:7">
      <c r="G171" s="117"/>
    </row>
  </sheetData>
  <sheetProtection password="F68E" sheet="1" objects="1" scenarios="1"/>
  <mergeCells count="1">
    <mergeCell ref="A68:A69"/>
  </mergeCells>
  <phoneticPr fontId="0" type="noConversion"/>
  <pageMargins left="0.70866141732283472" right="0.51181102362204722" top="0.98425196850393704" bottom="0.59055118110236227" header="0" footer="0.39370078740157483"/>
  <pageSetup paperSize="9" orientation="landscape" r:id="rId1"/>
  <headerFooter alignWithMargins="0">
    <oddFooter>&amp;C&amp;P</oddFooter>
  </headerFooter>
  <rowBreaks count="4" manualBreakCount="4">
    <brk id="37" max="16383" man="1"/>
    <brk id="75" max="16383" man="1"/>
    <brk id="100" max="16383" man="1"/>
    <brk id="145" max="16383" man="1"/>
  </rowBreaks>
</worksheet>
</file>

<file path=xl/worksheets/sheet4.xml><?xml version="1.0" encoding="utf-8"?>
<worksheet xmlns="http://schemas.openxmlformats.org/spreadsheetml/2006/main" xmlns:r="http://schemas.openxmlformats.org/officeDocument/2006/relationships">
  <sheetPr codeName="List4">
    <tabColor rgb="FF92D050"/>
  </sheetPr>
  <dimension ref="A1:P98"/>
  <sheetViews>
    <sheetView view="pageBreakPreview" topLeftCell="A46" zoomScale="80" zoomScaleSheetLayoutView="80" workbookViewId="0">
      <selection activeCell="E50" sqref="E50"/>
    </sheetView>
  </sheetViews>
  <sheetFormatPr defaultColWidth="9.109375" defaultRowHeight="13.8"/>
  <cols>
    <col min="1" max="1" width="10.6640625" style="264" customWidth="1"/>
    <col min="2" max="2" width="55.6640625" style="655" customWidth="1"/>
    <col min="3" max="3" width="11.6640625" style="265" customWidth="1"/>
    <col min="4" max="4" width="10.6640625" style="124" customWidth="1"/>
    <col min="5" max="5" width="15.6640625" style="711" customWidth="1"/>
    <col min="6" max="6" width="20.6640625" style="711" customWidth="1"/>
    <col min="7" max="7" width="0.88671875" style="123" customWidth="1"/>
    <col min="8" max="8" width="17.109375" style="125" customWidth="1"/>
    <col min="9" max="9" width="9.109375" style="125" hidden="1" customWidth="1"/>
    <col min="10" max="16384" width="9.109375" style="125"/>
  </cols>
  <sheetData>
    <row r="1" spans="1:7" s="291" customFormat="1" ht="10.199999999999999">
      <c r="A1" s="252" t="s">
        <v>24</v>
      </c>
      <c r="B1" s="627"/>
      <c r="C1" s="196"/>
      <c r="D1" s="253"/>
      <c r="E1" s="707"/>
      <c r="F1" s="764" t="s">
        <v>226</v>
      </c>
      <c r="G1" s="290"/>
    </row>
    <row r="2" spans="1:7" s="291" customFormat="1" ht="10.199999999999999">
      <c r="A2" s="30" t="s">
        <v>25</v>
      </c>
      <c r="B2" s="628"/>
      <c r="C2" s="9"/>
      <c r="D2" s="254"/>
      <c r="E2" s="708"/>
      <c r="F2" s="766" t="s">
        <v>220</v>
      </c>
      <c r="G2" s="292"/>
    </row>
    <row r="3" spans="1:7" s="291" customFormat="1" ht="10.199999999999999">
      <c r="A3" s="30" t="s">
        <v>39</v>
      </c>
      <c r="B3" s="628"/>
      <c r="C3" s="9"/>
      <c r="D3" s="9"/>
      <c r="E3" s="708"/>
      <c r="F3" s="829"/>
      <c r="G3" s="292"/>
    </row>
    <row r="4" spans="1:7" s="291" customFormat="1" ht="10.199999999999999">
      <c r="A4" s="30"/>
      <c r="B4" s="628"/>
      <c r="C4" s="255"/>
      <c r="D4" s="9"/>
      <c r="E4" s="708"/>
      <c r="F4" s="829"/>
      <c r="G4" s="292"/>
    </row>
    <row r="5" spans="1:7" s="294" customFormat="1" ht="12">
      <c r="A5" s="199" t="s">
        <v>27</v>
      </c>
      <c r="B5" s="629" t="s">
        <v>28</v>
      </c>
      <c r="C5" s="256" t="s">
        <v>1</v>
      </c>
      <c r="D5" s="257" t="s">
        <v>2</v>
      </c>
      <c r="E5" s="709" t="s">
        <v>3</v>
      </c>
      <c r="F5" s="709" t="s">
        <v>4</v>
      </c>
      <c r="G5" s="293"/>
    </row>
    <row r="6" spans="1:7" s="291" customFormat="1" ht="10.199999999999999">
      <c r="A6" s="367"/>
      <c r="B6" s="630"/>
      <c r="C6" s="403"/>
      <c r="D6" s="404"/>
      <c r="E6" s="830"/>
      <c r="F6" s="831"/>
      <c r="G6" s="292"/>
    </row>
    <row r="7" spans="1:7" s="142" customFormat="1" ht="15.6">
      <c r="A7" s="295" t="s">
        <v>16</v>
      </c>
      <c r="B7" s="631" t="s">
        <v>17</v>
      </c>
      <c r="C7" s="296"/>
      <c r="D7" s="324"/>
      <c r="E7" s="832"/>
      <c r="F7" s="833"/>
      <c r="G7" s="141"/>
    </row>
    <row r="8" spans="1:7" s="88" customFormat="1" ht="118.8">
      <c r="A8" s="210"/>
      <c r="B8" s="632" t="s">
        <v>51</v>
      </c>
      <c r="C8" s="407"/>
      <c r="D8" s="325"/>
      <c r="E8" s="155"/>
      <c r="F8" s="155"/>
    </row>
    <row r="9" spans="1:7" s="88" customFormat="1" ht="13.2">
      <c r="A9" s="262"/>
      <c r="B9" s="547"/>
      <c r="C9" s="307"/>
      <c r="D9" s="89"/>
      <c r="E9" s="161"/>
      <c r="F9" s="161"/>
    </row>
    <row r="10" spans="1:7" s="127" customFormat="1" ht="27.6">
      <c r="A10" s="205" t="s">
        <v>18</v>
      </c>
      <c r="B10" s="633" t="s">
        <v>41</v>
      </c>
      <c r="C10" s="193"/>
      <c r="D10" s="131"/>
      <c r="E10" s="139"/>
      <c r="F10" s="370"/>
    </row>
    <row r="11" spans="1:7">
      <c r="A11" s="205"/>
      <c r="B11" s="633"/>
      <c r="C11" s="216"/>
      <c r="D11" s="137"/>
      <c r="E11" s="834"/>
      <c r="F11" s="835"/>
    </row>
    <row r="12" spans="1:7" s="127" customFormat="1" ht="103.8" customHeight="1">
      <c r="A12" s="941" t="s">
        <v>19</v>
      </c>
      <c r="B12" s="634" t="s">
        <v>71</v>
      </c>
      <c r="C12" s="193" t="s">
        <v>174</v>
      </c>
      <c r="D12" s="194">
        <v>122</v>
      </c>
      <c r="E12" s="232"/>
      <c r="F12" s="306">
        <f>SUM(D12*E12)</f>
        <v>0</v>
      </c>
    </row>
    <row r="13" spans="1:7" s="127" customFormat="1" ht="13.2">
      <c r="A13" s="941"/>
      <c r="B13" s="635"/>
      <c r="C13" s="193"/>
      <c r="D13" s="131"/>
      <c r="E13" s="139"/>
      <c r="F13" s="370"/>
    </row>
    <row r="14" spans="1:7" s="259" customFormat="1" ht="87" customHeight="1">
      <c r="A14" s="615" t="s">
        <v>20</v>
      </c>
      <c r="B14" s="636" t="s">
        <v>248</v>
      </c>
      <c r="C14" s="258" t="s">
        <v>10</v>
      </c>
      <c r="D14" s="194">
        <v>159</v>
      </c>
      <c r="E14" s="232"/>
      <c r="F14" s="306">
        <f>SUM(D14*E14)</f>
        <v>0</v>
      </c>
    </row>
    <row r="15" spans="1:7" s="127" customFormat="1" ht="13.2">
      <c r="A15" s="615"/>
      <c r="B15" s="635"/>
      <c r="C15" s="193"/>
      <c r="D15" s="131"/>
      <c r="E15" s="139"/>
      <c r="F15" s="370"/>
    </row>
    <row r="16" spans="1:7" s="127" customFormat="1" ht="79.2">
      <c r="A16" s="615" t="s">
        <v>21</v>
      </c>
      <c r="B16" s="635" t="s">
        <v>249</v>
      </c>
      <c r="C16" s="193" t="s">
        <v>10</v>
      </c>
      <c r="D16" s="194">
        <v>159</v>
      </c>
      <c r="E16" s="232"/>
      <c r="F16" s="306">
        <f>SUM(D16*E16)</f>
        <v>0</v>
      </c>
    </row>
    <row r="17" spans="1:6" s="259" customFormat="1" ht="13.2">
      <c r="A17" s="405"/>
      <c r="B17" s="637"/>
      <c r="C17" s="258"/>
      <c r="D17" s="131"/>
      <c r="E17" s="139"/>
      <c r="F17" s="370"/>
    </row>
    <row r="18" spans="1:6" s="259" customFormat="1" ht="79.2">
      <c r="A18" s="615" t="s">
        <v>37</v>
      </c>
      <c r="B18" s="638" t="s">
        <v>95</v>
      </c>
      <c r="C18" s="258" t="s">
        <v>172</v>
      </c>
      <c r="D18" s="194">
        <v>13</v>
      </c>
      <c r="E18" s="232"/>
      <c r="F18" s="306">
        <f>SUM(D18*E18)</f>
        <v>0</v>
      </c>
    </row>
    <row r="19" spans="1:6" s="127" customFormat="1" ht="13.2">
      <c r="A19" s="405"/>
      <c r="B19" s="639"/>
      <c r="C19" s="193"/>
      <c r="D19" s="131"/>
      <c r="E19" s="139"/>
      <c r="F19" s="370"/>
    </row>
    <row r="20" spans="1:6" s="259" customFormat="1" ht="52.8">
      <c r="A20" s="615" t="s">
        <v>42</v>
      </c>
      <c r="B20" s="638" t="s">
        <v>52</v>
      </c>
      <c r="C20" s="258" t="s">
        <v>172</v>
      </c>
      <c r="D20" s="194">
        <v>318</v>
      </c>
      <c r="E20" s="232"/>
      <c r="F20" s="306">
        <f>SUM(D20*E20)</f>
        <v>0</v>
      </c>
    </row>
    <row r="21" spans="1:6" s="259" customFormat="1" ht="13.2">
      <c r="A21" s="615"/>
      <c r="B21" s="638"/>
      <c r="C21" s="258"/>
      <c r="D21" s="131"/>
      <c r="E21" s="139"/>
      <c r="F21" s="370"/>
    </row>
    <row r="22" spans="1:6" s="259" customFormat="1" ht="52.8">
      <c r="A22" s="615" t="s">
        <v>43</v>
      </c>
      <c r="B22" s="638" t="s">
        <v>205</v>
      </c>
      <c r="C22" s="258" t="s">
        <v>172</v>
      </c>
      <c r="D22" s="194">
        <v>26</v>
      </c>
      <c r="E22" s="232"/>
      <c r="F22" s="306">
        <f>SUM(D22*E22)</f>
        <v>0</v>
      </c>
    </row>
    <row r="23" spans="1:6" s="259" customFormat="1" ht="13.2">
      <c r="A23" s="615"/>
      <c r="B23" s="638"/>
      <c r="C23" s="258"/>
      <c r="D23" s="194"/>
      <c r="E23" s="232"/>
      <c r="F23" s="306"/>
    </row>
    <row r="24" spans="1:6" s="259" customFormat="1" ht="57" customHeight="1">
      <c r="A24" s="615" t="s">
        <v>44</v>
      </c>
      <c r="B24" s="638" t="s">
        <v>204</v>
      </c>
      <c r="C24" s="258" t="s">
        <v>172</v>
      </c>
      <c r="D24" s="194">
        <v>26</v>
      </c>
      <c r="E24" s="232"/>
      <c r="F24" s="306">
        <f>SUM(D24*E24)</f>
        <v>0</v>
      </c>
    </row>
    <row r="25" spans="1:6" s="259" customFormat="1" ht="13.2">
      <c r="A25" s="615"/>
      <c r="B25" s="638"/>
      <c r="C25" s="258"/>
      <c r="D25" s="194"/>
      <c r="E25" s="232"/>
      <c r="F25" s="306"/>
    </row>
    <row r="26" spans="1:6" s="259" customFormat="1" ht="60.6" customHeight="1">
      <c r="A26" s="615" t="s">
        <v>45</v>
      </c>
      <c r="B26" s="638" t="s">
        <v>60</v>
      </c>
      <c r="C26" s="258" t="s">
        <v>172</v>
      </c>
      <c r="D26" s="194">
        <v>26</v>
      </c>
      <c r="E26" s="232"/>
      <c r="F26" s="306">
        <f>SUM(D26*E26)</f>
        <v>0</v>
      </c>
    </row>
    <row r="27" spans="1:6" s="259" customFormat="1" ht="63.6" customHeight="1">
      <c r="A27" s="615" t="s">
        <v>40</v>
      </c>
      <c r="B27" s="638" t="s">
        <v>69</v>
      </c>
      <c r="C27" s="258" t="s">
        <v>172</v>
      </c>
      <c r="D27" s="194">
        <v>24</v>
      </c>
      <c r="E27" s="232"/>
      <c r="F27" s="306">
        <f>SUM(D27*E27)</f>
        <v>0</v>
      </c>
    </row>
    <row r="28" spans="1:6" s="259" customFormat="1" ht="13.2">
      <c r="A28" s="615"/>
      <c r="B28" s="638"/>
      <c r="C28" s="258"/>
      <c r="D28" s="131"/>
      <c r="E28" s="139"/>
      <c r="F28" s="370"/>
    </row>
    <row r="29" spans="1:6" s="259" customFormat="1" ht="62.4" customHeight="1">
      <c r="A29" s="615" t="s">
        <v>46</v>
      </c>
      <c r="B29" s="638" t="s">
        <v>53</v>
      </c>
      <c r="C29" s="258" t="s">
        <v>11</v>
      </c>
      <c r="D29" s="194">
        <v>4</v>
      </c>
      <c r="E29" s="232"/>
      <c r="F29" s="306">
        <f>SUM(D29*E29)</f>
        <v>0</v>
      </c>
    </row>
    <row r="30" spans="1:6" s="259" customFormat="1" ht="13.2">
      <c r="A30" s="615"/>
      <c r="B30" s="638"/>
      <c r="C30" s="258"/>
      <c r="D30" s="194"/>
      <c r="E30" s="232"/>
      <c r="F30" s="306"/>
    </row>
    <row r="31" spans="1:6" s="259" customFormat="1" ht="60" customHeight="1">
      <c r="A31" s="615" t="s">
        <v>47</v>
      </c>
      <c r="B31" s="638" t="s">
        <v>50</v>
      </c>
      <c r="C31" s="258" t="s">
        <v>172</v>
      </c>
      <c r="D31" s="194">
        <v>19</v>
      </c>
      <c r="E31" s="232"/>
      <c r="F31" s="306">
        <f>SUM(D31*E31)</f>
        <v>0</v>
      </c>
    </row>
    <row r="32" spans="1:6" s="259" customFormat="1" ht="13.2">
      <c r="A32" s="615"/>
      <c r="B32" s="638"/>
      <c r="C32" s="258"/>
      <c r="D32" s="194"/>
      <c r="E32" s="232"/>
      <c r="F32" s="306"/>
    </row>
    <row r="33" spans="1:9" s="259" customFormat="1" ht="64.2" customHeight="1">
      <c r="A33" s="615" t="s">
        <v>96</v>
      </c>
      <c r="B33" s="638" t="s">
        <v>70</v>
      </c>
      <c r="C33" s="258" t="s">
        <v>11</v>
      </c>
      <c r="D33" s="194">
        <v>8</v>
      </c>
      <c r="E33" s="232"/>
      <c r="F33" s="306">
        <f>SUM(D33*E33)</f>
        <v>0</v>
      </c>
    </row>
    <row r="34" spans="1:9" s="53" customFormat="1" ht="28.2" thickBot="1">
      <c r="A34" s="329" t="s">
        <v>18</v>
      </c>
      <c r="B34" s="640" t="str">
        <f>B10</f>
        <v>LESENA STREŠNA KONSTRUKCIJA IN KROVSKO-KLEPARSKA DELA</v>
      </c>
      <c r="C34" s="330"/>
      <c r="D34" s="331"/>
      <c r="E34" s="836"/>
      <c r="F34" s="836">
        <f>SUM(F12:F33)</f>
        <v>0</v>
      </c>
      <c r="G34" s="222"/>
      <c r="H34" s="408"/>
    </row>
    <row r="35" spans="1:9" ht="14.4" thickTop="1">
      <c r="A35" s="132"/>
      <c r="B35" s="641"/>
      <c r="C35" s="133"/>
      <c r="D35" s="130"/>
      <c r="E35" s="837"/>
      <c r="F35" s="837"/>
      <c r="G35" s="126"/>
      <c r="H35" s="261"/>
    </row>
    <row r="36" spans="1:9">
      <c r="A36" s="132"/>
      <c r="B36" s="641"/>
      <c r="C36" s="133"/>
      <c r="D36" s="130"/>
      <c r="E36" s="837"/>
      <c r="F36" s="837"/>
      <c r="G36" s="126"/>
      <c r="H36" s="261"/>
    </row>
    <row r="37" spans="1:9" s="53" customFormat="1">
      <c r="A37" s="338" t="s">
        <v>22</v>
      </c>
      <c r="B37" s="642" t="s">
        <v>75</v>
      </c>
      <c r="C37" s="339"/>
      <c r="D37" s="340"/>
      <c r="E37" s="838"/>
      <c r="F37" s="839"/>
      <c r="G37" s="230"/>
      <c r="H37" s="230"/>
      <c r="I37" s="230"/>
    </row>
    <row r="38" spans="1:9" s="53" customFormat="1">
      <c r="A38" s="205"/>
      <c r="B38" s="633"/>
      <c r="C38" s="206"/>
      <c r="D38" s="207"/>
      <c r="E38" s="840"/>
      <c r="F38" s="841"/>
      <c r="G38" s="54"/>
      <c r="H38" s="336"/>
    </row>
    <row r="39" spans="1:9" s="53" customFormat="1" ht="49.8" customHeight="1">
      <c r="A39" s="205"/>
      <c r="B39" s="643" t="s">
        <v>74</v>
      </c>
      <c r="C39" s="206"/>
      <c r="D39" s="207"/>
      <c r="E39" s="840"/>
      <c r="F39" s="841"/>
      <c r="G39" s="54"/>
      <c r="H39" s="336"/>
    </row>
    <row r="40" spans="1:9" s="126" customFormat="1" ht="103.8" customHeight="1">
      <c r="A40" s="615" t="s">
        <v>76</v>
      </c>
      <c r="B40" s="634" t="s">
        <v>246</v>
      </c>
      <c r="C40" s="193" t="s">
        <v>11</v>
      </c>
      <c r="D40" s="194">
        <v>1</v>
      </c>
      <c r="E40" s="842"/>
      <c r="F40" s="232">
        <f>SUM(D40*E40)</f>
        <v>0</v>
      </c>
      <c r="I40" s="127"/>
    </row>
    <row r="41" spans="1:9">
      <c r="A41" s="119"/>
      <c r="B41" s="641"/>
      <c r="C41" s="128"/>
      <c r="D41" s="179"/>
      <c r="E41" s="837"/>
      <c r="F41" s="843"/>
      <c r="H41" s="124"/>
    </row>
    <row r="42" spans="1:9" s="126" customFormat="1" ht="102.6" customHeight="1">
      <c r="A42" s="615" t="s">
        <v>77</v>
      </c>
      <c r="B42" s="635" t="s">
        <v>247</v>
      </c>
      <c r="C42" s="193" t="s">
        <v>11</v>
      </c>
      <c r="D42" s="194">
        <v>1</v>
      </c>
      <c r="E42" s="842"/>
      <c r="F42" s="232">
        <f>SUM(D42*E42)</f>
        <v>0</v>
      </c>
      <c r="I42" s="127"/>
    </row>
    <row r="43" spans="1:9">
      <c r="A43" s="119"/>
      <c r="B43" s="641"/>
      <c r="C43" s="206"/>
      <c r="D43" s="179"/>
      <c r="E43" s="837"/>
      <c r="F43" s="843"/>
      <c r="H43" s="124"/>
    </row>
    <row r="44" spans="1:9" s="126" customFormat="1" ht="100.2" customHeight="1">
      <c r="A44" s="615" t="s">
        <v>86</v>
      </c>
      <c r="B44" s="635" t="s">
        <v>250</v>
      </c>
      <c r="C44" s="193" t="s">
        <v>11</v>
      </c>
      <c r="D44" s="194">
        <v>1</v>
      </c>
      <c r="E44" s="842"/>
      <c r="F44" s="232">
        <f>SUM(D44*E44)</f>
        <v>0</v>
      </c>
      <c r="I44" s="127"/>
    </row>
    <row r="45" spans="1:9" s="126" customFormat="1" ht="13.2">
      <c r="A45" s="405"/>
      <c r="B45" s="639"/>
      <c r="C45" s="193"/>
      <c r="D45" s="131"/>
      <c r="E45" s="139"/>
      <c r="F45" s="370"/>
      <c r="I45" s="127"/>
    </row>
    <row r="46" spans="1:9" s="126" customFormat="1" ht="52.8">
      <c r="A46" s="615" t="s">
        <v>87</v>
      </c>
      <c r="B46" s="635" t="s">
        <v>78</v>
      </c>
      <c r="C46" s="134"/>
      <c r="D46" s="131"/>
      <c r="E46" s="139"/>
      <c r="F46" s="370"/>
      <c r="I46" s="127"/>
    </row>
    <row r="47" spans="1:9" s="222" customFormat="1" ht="13.2">
      <c r="A47" s="615"/>
      <c r="B47" s="644" t="s">
        <v>242</v>
      </c>
      <c r="C47" s="193" t="s">
        <v>11</v>
      </c>
      <c r="D47" s="195">
        <v>3</v>
      </c>
      <c r="E47" s="425"/>
      <c r="F47" s="232">
        <f>SUM(D47*E47)</f>
        <v>0</v>
      </c>
      <c r="I47" s="230"/>
    </row>
    <row r="48" spans="1:9" s="222" customFormat="1" ht="13.2">
      <c r="A48" s="615"/>
      <c r="B48" s="644" t="s">
        <v>243</v>
      </c>
      <c r="C48" s="193" t="s">
        <v>11</v>
      </c>
      <c r="D48" s="195">
        <v>2</v>
      </c>
      <c r="E48" s="425"/>
      <c r="F48" s="232">
        <f>SUM(D48*E48)</f>
        <v>0</v>
      </c>
      <c r="I48" s="230"/>
    </row>
    <row r="49" spans="1:10" s="222" customFormat="1" ht="13.2">
      <c r="A49" s="615"/>
      <c r="B49" s="644" t="s">
        <v>245</v>
      </c>
      <c r="C49" s="193" t="s">
        <v>11</v>
      </c>
      <c r="D49" s="195">
        <v>1</v>
      </c>
      <c r="E49" s="425"/>
      <c r="F49" s="232">
        <f>SUM(D49*E49)</f>
        <v>0</v>
      </c>
      <c r="I49" s="230"/>
    </row>
    <row r="50" spans="1:10" s="357" customFormat="1" ht="331.2" customHeight="1" thickBot="1">
      <c r="A50" s="615" t="s">
        <v>311</v>
      </c>
      <c r="B50" s="865" t="s">
        <v>312</v>
      </c>
      <c r="C50" s="305" t="s">
        <v>11</v>
      </c>
      <c r="D50" s="195">
        <v>2</v>
      </c>
      <c r="E50" s="425"/>
      <c r="F50" s="232">
        <f>SUM(D50*E50)</f>
        <v>0</v>
      </c>
      <c r="G50" s="231">
        <f>SUM(F50*22%)</f>
        <v>0</v>
      </c>
      <c r="H50" s="519"/>
      <c r="J50" s="118"/>
    </row>
    <row r="51" spans="1:10" s="53" customFormat="1" ht="14.4" thickTop="1">
      <c r="A51" s="333" t="s">
        <v>22</v>
      </c>
      <c r="B51" s="645" t="str">
        <f>B37</f>
        <v>ALU DELA</v>
      </c>
      <c r="C51" s="334"/>
      <c r="D51" s="335"/>
      <c r="E51" s="844"/>
      <c r="F51" s="845">
        <f>SUM(F40:F50)</f>
        <v>0</v>
      </c>
      <c r="G51" s="54"/>
      <c r="H51" s="336"/>
    </row>
    <row r="52" spans="1:10" s="53" customFormat="1">
      <c r="A52" s="338" t="s">
        <v>79</v>
      </c>
      <c r="B52" s="642" t="s">
        <v>97</v>
      </c>
      <c r="C52" s="339"/>
      <c r="D52" s="340"/>
      <c r="E52" s="838"/>
      <c r="F52" s="839"/>
      <c r="G52" s="230"/>
      <c r="H52" s="230"/>
      <c r="I52" s="230"/>
    </row>
    <row r="53" spans="1:10" s="53" customFormat="1" ht="58.2" customHeight="1">
      <c r="A53" s="205"/>
      <c r="B53" s="643" t="s">
        <v>74</v>
      </c>
      <c r="C53" s="206"/>
      <c r="D53" s="207"/>
      <c r="E53" s="840"/>
      <c r="F53" s="841"/>
      <c r="G53" s="54"/>
      <c r="H53" s="336"/>
    </row>
    <row r="54" spans="1:10" s="222" customFormat="1" ht="66">
      <c r="A54" s="615" t="s">
        <v>80</v>
      </c>
      <c r="B54" s="635" t="s">
        <v>327</v>
      </c>
      <c r="C54" s="193" t="s">
        <v>11</v>
      </c>
      <c r="D54" s="195">
        <v>2</v>
      </c>
      <c r="E54" s="425"/>
      <c r="F54" s="232">
        <f>SUM(D54*E54)</f>
        <v>0</v>
      </c>
      <c r="I54" s="230"/>
    </row>
    <row r="55" spans="1:10" s="222" customFormat="1" ht="13.2">
      <c r="A55" s="615"/>
      <c r="B55" s="635" t="s">
        <v>239</v>
      </c>
      <c r="C55" s="193"/>
      <c r="D55" s="195"/>
      <c r="E55" s="425"/>
      <c r="F55" s="232"/>
      <c r="I55" s="230"/>
    </row>
    <row r="56" spans="1:10">
      <c r="A56" s="119"/>
      <c r="B56" s="641"/>
      <c r="C56" s="128"/>
      <c r="D56" s="129"/>
      <c r="E56" s="840"/>
      <c r="F56" s="843"/>
      <c r="H56" s="124"/>
    </row>
    <row r="57" spans="1:10" s="222" customFormat="1" ht="79.2">
      <c r="A57" s="615" t="s">
        <v>88</v>
      </c>
      <c r="B57" s="635" t="s">
        <v>340</v>
      </c>
      <c r="C57" s="193" t="s">
        <v>11</v>
      </c>
      <c r="D57" s="208">
        <v>1</v>
      </c>
      <c r="E57" s="232"/>
      <c r="F57" s="306">
        <f>SUM(D57*E57)</f>
        <v>0</v>
      </c>
      <c r="I57" s="230"/>
    </row>
    <row r="58" spans="1:10" s="222" customFormat="1" ht="13.2">
      <c r="A58" s="615"/>
      <c r="B58" s="635" t="s">
        <v>238</v>
      </c>
      <c r="C58" s="193"/>
      <c r="D58" s="208"/>
      <c r="E58" s="232"/>
      <c r="F58" s="306"/>
      <c r="I58" s="230"/>
    </row>
    <row r="59" spans="1:10" s="222" customFormat="1" ht="13.2">
      <c r="A59" s="615"/>
      <c r="B59" s="635"/>
      <c r="C59" s="193"/>
      <c r="D59" s="208"/>
      <c r="E59" s="232"/>
      <c r="F59" s="306"/>
      <c r="I59" s="230"/>
    </row>
    <row r="60" spans="1:10" s="222" customFormat="1" ht="66">
      <c r="A60" s="615" t="s">
        <v>158</v>
      </c>
      <c r="B60" s="635" t="s">
        <v>328</v>
      </c>
      <c r="C60" s="193" t="s">
        <v>11</v>
      </c>
      <c r="D60" s="208">
        <v>2</v>
      </c>
      <c r="E60" s="232"/>
      <c r="F60" s="306">
        <f>SUM(D60*E60)</f>
        <v>0</v>
      </c>
      <c r="I60" s="230"/>
    </row>
    <row r="61" spans="1:10" s="222" customFormat="1" ht="13.2">
      <c r="A61" s="615"/>
      <c r="B61" s="635" t="s">
        <v>240</v>
      </c>
      <c r="C61" s="193"/>
      <c r="D61" s="208"/>
      <c r="E61" s="232"/>
      <c r="F61" s="306"/>
      <c r="I61" s="230"/>
    </row>
    <row r="62" spans="1:10" s="222" customFormat="1" ht="74.400000000000006" customHeight="1">
      <c r="A62" s="615" t="s">
        <v>159</v>
      </c>
      <c r="B62" s="635" t="s">
        <v>329</v>
      </c>
      <c r="C62" s="193" t="s">
        <v>11</v>
      </c>
      <c r="D62" s="195">
        <v>1</v>
      </c>
      <c r="E62" s="425"/>
      <c r="F62" s="232">
        <f>SUM(D62*E62)</f>
        <v>0</v>
      </c>
      <c r="I62" s="230"/>
    </row>
    <row r="63" spans="1:10" s="222" customFormat="1" ht="19.2" customHeight="1">
      <c r="A63" s="615"/>
      <c r="B63" s="635" t="s">
        <v>241</v>
      </c>
      <c r="C63" s="193"/>
      <c r="D63" s="195"/>
      <c r="E63" s="425"/>
      <c r="F63" s="232"/>
      <c r="I63" s="230"/>
    </row>
    <row r="64" spans="1:10" s="126" customFormat="1" ht="13.2">
      <c r="A64" s="405"/>
      <c r="B64" s="639"/>
      <c r="C64" s="134"/>
      <c r="D64" s="140"/>
      <c r="E64" s="139"/>
      <c r="F64" s="370"/>
      <c r="I64" s="127"/>
    </row>
    <row r="65" spans="1:16" s="126" customFormat="1" ht="78.599999999999994" customHeight="1">
      <c r="A65" s="615" t="s">
        <v>215</v>
      </c>
      <c r="B65" s="635" t="s">
        <v>219</v>
      </c>
      <c r="C65" s="134"/>
      <c r="D65" s="140"/>
      <c r="E65" s="139"/>
      <c r="F65" s="370"/>
      <c r="I65" s="127"/>
    </row>
    <row r="66" spans="1:16" s="222" customFormat="1" ht="13.2">
      <c r="A66" s="615"/>
      <c r="B66" s="644" t="s">
        <v>242</v>
      </c>
      <c r="C66" s="193" t="s">
        <v>11</v>
      </c>
      <c r="D66" s="195">
        <v>3</v>
      </c>
      <c r="E66" s="425"/>
      <c r="F66" s="232">
        <f>SUM(D66*E66)</f>
        <v>0</v>
      </c>
      <c r="I66" s="230"/>
    </row>
    <row r="67" spans="1:16" s="222" customFormat="1" ht="13.2">
      <c r="A67" s="615"/>
      <c r="B67" s="644" t="s">
        <v>243</v>
      </c>
      <c r="C67" s="193" t="s">
        <v>11</v>
      </c>
      <c r="D67" s="195">
        <v>2</v>
      </c>
      <c r="E67" s="425"/>
      <c r="F67" s="232">
        <f>SUM(D67*E67)</f>
        <v>0</v>
      </c>
      <c r="I67" s="230"/>
    </row>
    <row r="68" spans="1:16" s="222" customFormat="1" thickBot="1">
      <c r="A68" s="615"/>
      <c r="B68" s="644" t="s">
        <v>245</v>
      </c>
      <c r="C68" s="193" t="s">
        <v>11</v>
      </c>
      <c r="D68" s="195">
        <v>1</v>
      </c>
      <c r="E68" s="425"/>
      <c r="F68" s="232">
        <f>SUM(D68*E68)</f>
        <v>0</v>
      </c>
      <c r="I68" s="230"/>
    </row>
    <row r="69" spans="1:16" s="53" customFormat="1" ht="14.4" thickTop="1">
      <c r="A69" s="333" t="s">
        <v>79</v>
      </c>
      <c r="B69" s="645" t="str">
        <f>B52</f>
        <v>PVC DELA</v>
      </c>
      <c r="C69" s="334"/>
      <c r="D69" s="335"/>
      <c r="E69" s="844"/>
      <c r="F69" s="845">
        <f>SUM(F54:F68)</f>
        <v>0</v>
      </c>
      <c r="G69" s="54"/>
      <c r="H69" s="336"/>
    </row>
    <row r="70" spans="1:16" s="53" customFormat="1">
      <c r="A70" s="344"/>
      <c r="B70" s="633"/>
      <c r="C70" s="348"/>
      <c r="D70" s="215"/>
      <c r="E70" s="840"/>
      <c r="F70" s="840"/>
      <c r="G70" s="54"/>
      <c r="H70" s="336"/>
    </row>
    <row r="71" spans="1:16" s="53" customFormat="1">
      <c r="A71" s="338" t="s">
        <v>81</v>
      </c>
      <c r="B71" s="642" t="s">
        <v>293</v>
      </c>
      <c r="C71" s="442"/>
      <c r="D71" s="443"/>
      <c r="E71" s="846"/>
      <c r="F71" s="847"/>
      <c r="G71" s="54"/>
      <c r="H71" s="54"/>
      <c r="I71" s="54"/>
      <c r="J71" s="54"/>
      <c r="K71" s="54"/>
      <c r="L71" s="54"/>
      <c r="M71" s="54"/>
      <c r="N71" s="54"/>
      <c r="O71" s="54"/>
      <c r="P71" s="54"/>
    </row>
    <row r="72" spans="1:16" s="222" customFormat="1" ht="78" customHeight="1">
      <c r="A72" s="205"/>
      <c r="B72" s="643" t="s">
        <v>294</v>
      </c>
      <c r="C72" s="193"/>
      <c r="D72" s="194"/>
      <c r="E72" s="232"/>
      <c r="F72" s="232"/>
      <c r="H72" s="230"/>
    </row>
    <row r="73" spans="1:16">
      <c r="A73" s="119"/>
      <c r="B73" s="639"/>
      <c r="C73" s="176"/>
      <c r="D73" s="137"/>
      <c r="E73" s="834"/>
      <c r="F73" s="834"/>
      <c r="H73" s="123"/>
      <c r="I73" s="123"/>
      <c r="J73" s="123"/>
      <c r="K73" s="123"/>
      <c r="L73" s="123"/>
      <c r="M73" s="123"/>
      <c r="N73" s="123"/>
      <c r="O73" s="123"/>
      <c r="P73" s="123"/>
    </row>
    <row r="74" spans="1:16" s="126" customFormat="1" ht="147" customHeight="1" thickBot="1">
      <c r="A74" s="615" t="s">
        <v>295</v>
      </c>
      <c r="B74" s="646" t="s">
        <v>309</v>
      </c>
      <c r="C74" s="193" t="s">
        <v>10</v>
      </c>
      <c r="D74" s="194">
        <v>3</v>
      </c>
      <c r="E74" s="232"/>
      <c r="F74" s="232">
        <f>SUM(D74*E74)</f>
        <v>0</v>
      </c>
      <c r="H74" s="127"/>
    </row>
    <row r="75" spans="1:16" s="53" customFormat="1" ht="14.4" thickTop="1">
      <c r="A75" s="333" t="s">
        <v>81</v>
      </c>
      <c r="B75" s="645" t="str">
        <f>B71</f>
        <v>MAVČNA DELA</v>
      </c>
      <c r="C75" s="334"/>
      <c r="D75" s="335"/>
      <c r="E75" s="845"/>
      <c r="F75" s="845">
        <f>SUM(F74:F74)</f>
        <v>0</v>
      </c>
      <c r="G75" s="218"/>
      <c r="H75" s="54"/>
      <c r="I75" s="54"/>
      <c r="J75" s="54"/>
      <c r="K75" s="54"/>
      <c r="L75" s="54"/>
      <c r="M75" s="54"/>
      <c r="N75" s="54"/>
      <c r="O75" s="54"/>
      <c r="P75" s="54"/>
    </row>
    <row r="76" spans="1:16">
      <c r="A76" s="132"/>
      <c r="B76" s="641"/>
      <c r="C76" s="133"/>
      <c r="D76" s="130"/>
      <c r="E76" s="837"/>
      <c r="F76" s="837"/>
      <c r="H76" s="124"/>
    </row>
    <row r="77" spans="1:16" s="53" customFormat="1">
      <c r="A77" s="338" t="s">
        <v>82</v>
      </c>
      <c r="B77" s="642" t="s">
        <v>98</v>
      </c>
      <c r="C77" s="442"/>
      <c r="D77" s="443"/>
      <c r="E77" s="846"/>
      <c r="F77" s="848"/>
      <c r="G77" s="54"/>
    </row>
    <row r="78" spans="1:16" s="180" customFormat="1" ht="48" customHeight="1" thickBot="1">
      <c r="A78" s="210"/>
      <c r="B78" s="547" t="s">
        <v>339</v>
      </c>
      <c r="C78" s="235" t="s">
        <v>11</v>
      </c>
      <c r="D78" s="237">
        <v>1</v>
      </c>
      <c r="E78" s="849"/>
      <c r="F78" s="710">
        <f>D78*E78</f>
        <v>0</v>
      </c>
    </row>
    <row r="79" spans="1:16" s="53" customFormat="1" ht="14.4" thickTop="1">
      <c r="A79" s="461" t="s">
        <v>82</v>
      </c>
      <c r="B79" s="647" t="str">
        <f>B77</f>
        <v>KLJUČAVNIČARSKA DELA</v>
      </c>
      <c r="C79" s="444"/>
      <c r="D79" s="335"/>
      <c r="E79" s="844"/>
      <c r="F79" s="845">
        <f>SUM(F78:F78)</f>
        <v>0</v>
      </c>
      <c r="G79" s="54"/>
      <c r="H79" s="336"/>
    </row>
    <row r="80" spans="1:16">
      <c r="A80" s="406"/>
      <c r="B80" s="641"/>
      <c r="C80" s="133"/>
      <c r="D80" s="130"/>
      <c r="E80" s="837"/>
      <c r="F80" s="837"/>
      <c r="H80" s="124"/>
    </row>
    <row r="81" spans="1:9">
      <c r="A81" s="462"/>
      <c r="B81" s="641"/>
      <c r="C81" s="133"/>
      <c r="D81" s="130"/>
      <c r="E81" s="837"/>
      <c r="F81" s="837"/>
      <c r="H81" s="124"/>
    </row>
    <row r="82" spans="1:9">
      <c r="A82" s="205" t="s">
        <v>83</v>
      </c>
      <c r="B82" s="642" t="s">
        <v>84</v>
      </c>
      <c r="C82" s="339"/>
      <c r="D82" s="327"/>
      <c r="E82" s="850"/>
      <c r="F82" s="851"/>
      <c r="G82" s="127"/>
      <c r="H82" s="127"/>
      <c r="I82" s="127"/>
    </row>
    <row r="83" spans="1:9" s="437" customFormat="1" ht="61.2" customHeight="1">
      <c r="A83" s="614" t="s">
        <v>85</v>
      </c>
      <c r="B83" s="648" t="s">
        <v>291</v>
      </c>
      <c r="C83" s="433" t="s">
        <v>10</v>
      </c>
      <c r="D83" s="434">
        <v>162</v>
      </c>
      <c r="E83" s="852"/>
      <c r="F83" s="853">
        <f>SUM(D83*E83)</f>
        <v>0</v>
      </c>
      <c r="G83" s="435"/>
      <c r="H83" s="435"/>
      <c r="I83" s="436"/>
    </row>
    <row r="84" spans="1:9">
      <c r="A84" s="615"/>
      <c r="B84" s="633"/>
      <c r="C84" s="206"/>
      <c r="D84" s="129"/>
      <c r="E84" s="837"/>
      <c r="F84" s="843"/>
      <c r="H84" s="124"/>
    </row>
    <row r="85" spans="1:9" ht="60" customHeight="1" thickBot="1">
      <c r="A85" s="615" t="s">
        <v>251</v>
      </c>
      <c r="B85" s="635" t="s">
        <v>292</v>
      </c>
      <c r="C85" s="433" t="s">
        <v>10</v>
      </c>
      <c r="D85" s="434">
        <v>80</v>
      </c>
      <c r="E85" s="852"/>
      <c r="F85" s="853">
        <f>SUM(D85*E85)</f>
        <v>0</v>
      </c>
      <c r="G85" s="126"/>
      <c r="H85" s="126"/>
      <c r="I85" s="127"/>
    </row>
    <row r="86" spans="1:9" ht="14.4" thickTop="1">
      <c r="A86" s="333" t="s">
        <v>83</v>
      </c>
      <c r="B86" s="645" t="s">
        <v>84</v>
      </c>
      <c r="C86" s="438"/>
      <c r="D86" s="439"/>
      <c r="E86" s="854"/>
      <c r="F86" s="855">
        <f>SUM(F83:F85)</f>
        <v>0</v>
      </c>
      <c r="H86" s="124"/>
    </row>
    <row r="87" spans="1:9">
      <c r="A87" s="344"/>
      <c r="B87" s="633"/>
      <c r="C87" s="521"/>
      <c r="D87" s="522"/>
      <c r="E87" s="856"/>
      <c r="F87" s="856"/>
      <c r="H87" s="124"/>
    </row>
    <row r="88" spans="1:9" s="53" customFormat="1">
      <c r="A88" s="344"/>
      <c r="B88" s="633"/>
      <c r="C88" s="348"/>
      <c r="D88" s="215"/>
      <c r="E88" s="840"/>
      <c r="F88" s="840"/>
      <c r="G88" s="54"/>
      <c r="H88" s="336"/>
    </row>
    <row r="89" spans="1:9" s="415" customFormat="1">
      <c r="A89" s="338" t="s">
        <v>296</v>
      </c>
      <c r="B89" s="649" t="s">
        <v>6</v>
      </c>
      <c r="C89" s="412"/>
      <c r="D89" s="413"/>
      <c r="E89" s="857"/>
      <c r="F89" s="858"/>
      <c r="G89" s="414"/>
    </row>
    <row r="90" spans="1:9" s="53" customFormat="1" ht="27.6">
      <c r="A90" s="416" t="s">
        <v>18</v>
      </c>
      <c r="B90" s="650" t="str">
        <f>B34</f>
        <v>LESENA STREŠNA KONSTRUKCIJA IN KROVSKO-KLEPARSKA DELA</v>
      </c>
      <c r="C90" s="216"/>
      <c r="D90" s="217"/>
      <c r="E90" s="859"/>
      <c r="F90" s="232">
        <f>F34</f>
        <v>0</v>
      </c>
      <c r="G90" s="54"/>
      <c r="H90" s="417"/>
    </row>
    <row r="91" spans="1:9" s="53" customFormat="1">
      <c r="A91" s="416" t="s">
        <v>22</v>
      </c>
      <c r="B91" s="651" t="str">
        <f>B37</f>
        <v>ALU DELA</v>
      </c>
      <c r="C91" s="216"/>
      <c r="D91" s="217"/>
      <c r="E91" s="860"/>
      <c r="F91" s="232">
        <f>F51</f>
        <v>0</v>
      </c>
      <c r="G91" s="54"/>
      <c r="H91" s="417"/>
    </row>
    <row r="92" spans="1:9" s="53" customFormat="1">
      <c r="A92" s="416" t="s">
        <v>79</v>
      </c>
      <c r="B92" s="651" t="str">
        <f>B69</f>
        <v>PVC DELA</v>
      </c>
      <c r="C92" s="216"/>
      <c r="D92" s="217"/>
      <c r="E92" s="860"/>
      <c r="F92" s="232">
        <f>F69</f>
        <v>0</v>
      </c>
      <c r="G92" s="54"/>
      <c r="H92" s="417"/>
    </row>
    <row r="93" spans="1:9" s="53" customFormat="1">
      <c r="A93" s="416" t="s">
        <v>81</v>
      </c>
      <c r="B93" s="651" t="s">
        <v>293</v>
      </c>
      <c r="C93" s="216"/>
      <c r="D93" s="217"/>
      <c r="E93" s="860"/>
      <c r="F93" s="232">
        <f>F75</f>
        <v>0</v>
      </c>
      <c r="G93" s="54"/>
      <c r="H93" s="417"/>
    </row>
    <row r="94" spans="1:9" s="53" customFormat="1">
      <c r="A94" s="416" t="s">
        <v>82</v>
      </c>
      <c r="B94" s="651" t="s">
        <v>297</v>
      </c>
      <c r="C94" s="216"/>
      <c r="D94" s="217"/>
      <c r="E94" s="860"/>
      <c r="F94" s="232">
        <f>F79</f>
        <v>0</v>
      </c>
      <c r="G94" s="54"/>
      <c r="H94" s="417"/>
    </row>
    <row r="95" spans="1:9" s="53" customFormat="1" ht="14.4" thickBot="1">
      <c r="A95" s="416" t="s">
        <v>83</v>
      </c>
      <c r="B95" s="651" t="str">
        <f>B86</f>
        <v>SLIKOPLESKARSKA DELA</v>
      </c>
      <c r="C95" s="216"/>
      <c r="D95" s="217"/>
      <c r="E95" s="860"/>
      <c r="F95" s="232">
        <f>F86</f>
        <v>0</v>
      </c>
      <c r="G95" s="54"/>
      <c r="H95" s="417"/>
    </row>
    <row r="96" spans="1:9" s="48" customFormat="1" ht="16.8" thickTop="1" thickBot="1">
      <c r="A96" s="418" t="s">
        <v>296</v>
      </c>
      <c r="B96" s="652" t="str">
        <f>B89</f>
        <v>REKAPITULACIJA</v>
      </c>
      <c r="C96" s="419"/>
      <c r="D96" s="420"/>
      <c r="E96" s="861"/>
      <c r="F96" s="862">
        <f>SUM(F90:F95)</f>
        <v>0</v>
      </c>
      <c r="G96" s="49"/>
      <c r="H96" s="417"/>
    </row>
    <row r="97" spans="1:7" s="142" customFormat="1" ht="16.2" thickTop="1">
      <c r="A97" s="143"/>
      <c r="B97" s="653"/>
      <c r="C97" s="144"/>
      <c r="D97" s="145"/>
      <c r="E97" s="863"/>
      <c r="F97" s="863"/>
      <c r="G97" s="141"/>
    </row>
    <row r="98" spans="1:7" s="123" customFormat="1">
      <c r="A98" s="135"/>
      <c r="B98" s="654"/>
      <c r="C98" s="136"/>
      <c r="D98" s="137"/>
      <c r="E98" s="864"/>
      <c r="F98" s="864"/>
      <c r="G98" s="130"/>
    </row>
  </sheetData>
  <sheetProtection password="F68E" sheet="1" objects="1" scenarios="1"/>
  <mergeCells count="1">
    <mergeCell ref="A12:A13"/>
  </mergeCells>
  <phoneticPr fontId="0" type="noConversion"/>
  <pageMargins left="0.70866141732283472" right="0.51181102362204722" top="0.98425196850393704" bottom="0.59055118110236227" header="0" footer="0.39370078740157483"/>
  <pageSetup paperSize="9"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sheetPr codeName="List5"/>
  <dimension ref="A1:H100"/>
  <sheetViews>
    <sheetView zoomScale="85" zoomScaleNormal="85" workbookViewId="0">
      <selection activeCell="G10" sqref="G10"/>
    </sheetView>
  </sheetViews>
  <sheetFormatPr defaultRowHeight="13.8"/>
  <cols>
    <col min="1" max="1" width="3.44140625" style="556" customWidth="1"/>
    <col min="2" max="2" width="4.6640625" style="556" customWidth="1"/>
    <col min="3" max="3" width="27.44140625" style="556" customWidth="1"/>
    <col min="4" max="4" width="16.109375" style="557" customWidth="1"/>
    <col min="5" max="5" width="6.109375" style="556" customWidth="1"/>
    <col min="6" max="6" width="8.33203125" style="557" customWidth="1"/>
    <col min="7" max="7" width="11.6640625" style="801" customWidth="1"/>
    <col min="8" max="8" width="11.44140625" style="801" customWidth="1"/>
    <col min="9" max="256" width="9.109375" style="556"/>
    <col min="257" max="257" width="3.44140625" style="556" customWidth="1"/>
    <col min="258" max="258" width="4.6640625" style="556" customWidth="1"/>
    <col min="259" max="259" width="27.44140625" style="556" customWidth="1"/>
    <col min="260" max="260" width="16.109375" style="556" customWidth="1"/>
    <col min="261" max="261" width="6.109375" style="556" customWidth="1"/>
    <col min="262" max="262" width="8.33203125" style="556" customWidth="1"/>
    <col min="263" max="263" width="11.6640625" style="556" customWidth="1"/>
    <col min="264" max="264" width="11.44140625" style="556" customWidth="1"/>
    <col min="265" max="512" width="9.109375" style="556"/>
    <col min="513" max="513" width="3.44140625" style="556" customWidth="1"/>
    <col min="514" max="514" width="4.6640625" style="556" customWidth="1"/>
    <col min="515" max="515" width="27.44140625" style="556" customWidth="1"/>
    <col min="516" max="516" width="16.109375" style="556" customWidth="1"/>
    <col min="517" max="517" width="6.109375" style="556" customWidth="1"/>
    <col min="518" max="518" width="8.33203125" style="556" customWidth="1"/>
    <col min="519" max="519" width="11.6640625" style="556" customWidth="1"/>
    <col min="520" max="520" width="11.44140625" style="556" customWidth="1"/>
    <col min="521" max="768" width="9.109375" style="556"/>
    <col min="769" max="769" width="3.44140625" style="556" customWidth="1"/>
    <col min="770" max="770" width="4.6640625" style="556" customWidth="1"/>
    <col min="771" max="771" width="27.44140625" style="556" customWidth="1"/>
    <col min="772" max="772" width="16.109375" style="556" customWidth="1"/>
    <col min="773" max="773" width="6.109375" style="556" customWidth="1"/>
    <col min="774" max="774" width="8.33203125" style="556" customWidth="1"/>
    <col min="775" max="775" width="11.6640625" style="556" customWidth="1"/>
    <col min="776" max="776" width="11.44140625" style="556" customWidth="1"/>
    <col min="777" max="1024" width="9.109375" style="556"/>
    <col min="1025" max="1025" width="3.44140625" style="556" customWidth="1"/>
    <col min="1026" max="1026" width="4.6640625" style="556" customWidth="1"/>
    <col min="1027" max="1027" width="27.44140625" style="556" customWidth="1"/>
    <col min="1028" max="1028" width="16.109375" style="556" customWidth="1"/>
    <col min="1029" max="1029" width="6.109375" style="556" customWidth="1"/>
    <col min="1030" max="1030" width="8.33203125" style="556" customWidth="1"/>
    <col min="1031" max="1031" width="11.6640625" style="556" customWidth="1"/>
    <col min="1032" max="1032" width="11.44140625" style="556" customWidth="1"/>
    <col min="1033" max="1280" width="9.109375" style="556"/>
    <col min="1281" max="1281" width="3.44140625" style="556" customWidth="1"/>
    <col min="1282" max="1282" width="4.6640625" style="556" customWidth="1"/>
    <col min="1283" max="1283" width="27.44140625" style="556" customWidth="1"/>
    <col min="1284" max="1284" width="16.109375" style="556" customWidth="1"/>
    <col min="1285" max="1285" width="6.109375" style="556" customWidth="1"/>
    <col min="1286" max="1286" width="8.33203125" style="556" customWidth="1"/>
    <col min="1287" max="1287" width="11.6640625" style="556" customWidth="1"/>
    <col min="1288" max="1288" width="11.44140625" style="556" customWidth="1"/>
    <col min="1289" max="1536" width="9.109375" style="556"/>
    <col min="1537" max="1537" width="3.44140625" style="556" customWidth="1"/>
    <col min="1538" max="1538" width="4.6640625" style="556" customWidth="1"/>
    <col min="1539" max="1539" width="27.44140625" style="556" customWidth="1"/>
    <col min="1540" max="1540" width="16.109375" style="556" customWidth="1"/>
    <col min="1541" max="1541" width="6.109375" style="556" customWidth="1"/>
    <col min="1542" max="1542" width="8.33203125" style="556" customWidth="1"/>
    <col min="1543" max="1543" width="11.6640625" style="556" customWidth="1"/>
    <col min="1544" max="1544" width="11.44140625" style="556" customWidth="1"/>
    <col min="1545" max="1792" width="9.109375" style="556"/>
    <col min="1793" max="1793" width="3.44140625" style="556" customWidth="1"/>
    <col min="1794" max="1794" width="4.6640625" style="556" customWidth="1"/>
    <col min="1795" max="1795" width="27.44140625" style="556" customWidth="1"/>
    <col min="1796" max="1796" width="16.109375" style="556" customWidth="1"/>
    <col min="1797" max="1797" width="6.109375" style="556" customWidth="1"/>
    <col min="1798" max="1798" width="8.33203125" style="556" customWidth="1"/>
    <col min="1799" max="1799" width="11.6640625" style="556" customWidth="1"/>
    <col min="1800" max="1800" width="11.44140625" style="556" customWidth="1"/>
    <col min="1801" max="2048" width="9.109375" style="556"/>
    <col min="2049" max="2049" width="3.44140625" style="556" customWidth="1"/>
    <col min="2050" max="2050" width="4.6640625" style="556" customWidth="1"/>
    <col min="2051" max="2051" width="27.44140625" style="556" customWidth="1"/>
    <col min="2052" max="2052" width="16.109375" style="556" customWidth="1"/>
    <col min="2053" max="2053" width="6.109375" style="556" customWidth="1"/>
    <col min="2054" max="2054" width="8.33203125" style="556" customWidth="1"/>
    <col min="2055" max="2055" width="11.6640625" style="556" customWidth="1"/>
    <col min="2056" max="2056" width="11.44140625" style="556" customWidth="1"/>
    <col min="2057" max="2304" width="9.109375" style="556"/>
    <col min="2305" max="2305" width="3.44140625" style="556" customWidth="1"/>
    <col min="2306" max="2306" width="4.6640625" style="556" customWidth="1"/>
    <col min="2307" max="2307" width="27.44140625" style="556" customWidth="1"/>
    <col min="2308" max="2308" width="16.109375" style="556" customWidth="1"/>
    <col min="2309" max="2309" width="6.109375" style="556" customWidth="1"/>
    <col min="2310" max="2310" width="8.33203125" style="556" customWidth="1"/>
    <col min="2311" max="2311" width="11.6640625" style="556" customWidth="1"/>
    <col min="2312" max="2312" width="11.44140625" style="556" customWidth="1"/>
    <col min="2313" max="2560" width="9.109375" style="556"/>
    <col min="2561" max="2561" width="3.44140625" style="556" customWidth="1"/>
    <col min="2562" max="2562" width="4.6640625" style="556" customWidth="1"/>
    <col min="2563" max="2563" width="27.44140625" style="556" customWidth="1"/>
    <col min="2564" max="2564" width="16.109375" style="556" customWidth="1"/>
    <col min="2565" max="2565" width="6.109375" style="556" customWidth="1"/>
    <col min="2566" max="2566" width="8.33203125" style="556" customWidth="1"/>
    <col min="2567" max="2567" width="11.6640625" style="556" customWidth="1"/>
    <col min="2568" max="2568" width="11.44140625" style="556" customWidth="1"/>
    <col min="2569" max="2816" width="9.109375" style="556"/>
    <col min="2817" max="2817" width="3.44140625" style="556" customWidth="1"/>
    <col min="2818" max="2818" width="4.6640625" style="556" customWidth="1"/>
    <col min="2819" max="2819" width="27.44140625" style="556" customWidth="1"/>
    <col min="2820" max="2820" width="16.109375" style="556" customWidth="1"/>
    <col min="2821" max="2821" width="6.109375" style="556" customWidth="1"/>
    <col min="2822" max="2822" width="8.33203125" style="556" customWidth="1"/>
    <col min="2823" max="2823" width="11.6640625" style="556" customWidth="1"/>
    <col min="2824" max="2824" width="11.44140625" style="556" customWidth="1"/>
    <col min="2825" max="3072" width="9.109375" style="556"/>
    <col min="3073" max="3073" width="3.44140625" style="556" customWidth="1"/>
    <col min="3074" max="3074" width="4.6640625" style="556" customWidth="1"/>
    <col min="3075" max="3075" width="27.44140625" style="556" customWidth="1"/>
    <col min="3076" max="3076" width="16.109375" style="556" customWidth="1"/>
    <col min="3077" max="3077" width="6.109375" style="556" customWidth="1"/>
    <col min="3078" max="3078" width="8.33203125" style="556" customWidth="1"/>
    <col min="3079" max="3079" width="11.6640625" style="556" customWidth="1"/>
    <col min="3080" max="3080" width="11.44140625" style="556" customWidth="1"/>
    <col min="3081" max="3328" width="9.109375" style="556"/>
    <col min="3329" max="3329" width="3.44140625" style="556" customWidth="1"/>
    <col min="3330" max="3330" width="4.6640625" style="556" customWidth="1"/>
    <col min="3331" max="3331" width="27.44140625" style="556" customWidth="1"/>
    <col min="3332" max="3332" width="16.109375" style="556" customWidth="1"/>
    <col min="3333" max="3333" width="6.109375" style="556" customWidth="1"/>
    <col min="3334" max="3334" width="8.33203125" style="556" customWidth="1"/>
    <col min="3335" max="3335" width="11.6640625" style="556" customWidth="1"/>
    <col min="3336" max="3336" width="11.44140625" style="556" customWidth="1"/>
    <col min="3337" max="3584" width="9.109375" style="556"/>
    <col min="3585" max="3585" width="3.44140625" style="556" customWidth="1"/>
    <col min="3586" max="3586" width="4.6640625" style="556" customWidth="1"/>
    <col min="3587" max="3587" width="27.44140625" style="556" customWidth="1"/>
    <col min="3588" max="3588" width="16.109375" style="556" customWidth="1"/>
    <col min="3589" max="3589" width="6.109375" style="556" customWidth="1"/>
    <col min="3590" max="3590" width="8.33203125" style="556" customWidth="1"/>
    <col min="3591" max="3591" width="11.6640625" style="556" customWidth="1"/>
    <col min="3592" max="3592" width="11.44140625" style="556" customWidth="1"/>
    <col min="3593" max="3840" width="9.109375" style="556"/>
    <col min="3841" max="3841" width="3.44140625" style="556" customWidth="1"/>
    <col min="3842" max="3842" width="4.6640625" style="556" customWidth="1"/>
    <col min="3843" max="3843" width="27.44140625" style="556" customWidth="1"/>
    <col min="3844" max="3844" width="16.109375" style="556" customWidth="1"/>
    <col min="3845" max="3845" width="6.109375" style="556" customWidth="1"/>
    <col min="3846" max="3846" width="8.33203125" style="556" customWidth="1"/>
    <col min="3847" max="3847" width="11.6640625" style="556" customWidth="1"/>
    <col min="3848" max="3848" width="11.44140625" style="556" customWidth="1"/>
    <col min="3849" max="4096" width="9.109375" style="556"/>
    <col min="4097" max="4097" width="3.44140625" style="556" customWidth="1"/>
    <col min="4098" max="4098" width="4.6640625" style="556" customWidth="1"/>
    <col min="4099" max="4099" width="27.44140625" style="556" customWidth="1"/>
    <col min="4100" max="4100" width="16.109375" style="556" customWidth="1"/>
    <col min="4101" max="4101" width="6.109375" style="556" customWidth="1"/>
    <col min="4102" max="4102" width="8.33203125" style="556" customWidth="1"/>
    <col min="4103" max="4103" width="11.6640625" style="556" customWidth="1"/>
    <col min="4104" max="4104" width="11.44140625" style="556" customWidth="1"/>
    <col min="4105" max="4352" width="9.109375" style="556"/>
    <col min="4353" max="4353" width="3.44140625" style="556" customWidth="1"/>
    <col min="4354" max="4354" width="4.6640625" style="556" customWidth="1"/>
    <col min="4355" max="4355" width="27.44140625" style="556" customWidth="1"/>
    <col min="4356" max="4356" width="16.109375" style="556" customWidth="1"/>
    <col min="4357" max="4357" width="6.109375" style="556" customWidth="1"/>
    <col min="4358" max="4358" width="8.33203125" style="556" customWidth="1"/>
    <col min="4359" max="4359" width="11.6640625" style="556" customWidth="1"/>
    <col min="4360" max="4360" width="11.44140625" style="556" customWidth="1"/>
    <col min="4361" max="4608" width="9.109375" style="556"/>
    <col min="4609" max="4609" width="3.44140625" style="556" customWidth="1"/>
    <col min="4610" max="4610" width="4.6640625" style="556" customWidth="1"/>
    <col min="4611" max="4611" width="27.44140625" style="556" customWidth="1"/>
    <col min="4612" max="4612" width="16.109375" style="556" customWidth="1"/>
    <col min="4613" max="4613" width="6.109375" style="556" customWidth="1"/>
    <col min="4614" max="4614" width="8.33203125" style="556" customWidth="1"/>
    <col min="4615" max="4615" width="11.6640625" style="556" customWidth="1"/>
    <col min="4616" max="4616" width="11.44140625" style="556" customWidth="1"/>
    <col min="4617" max="4864" width="9.109375" style="556"/>
    <col min="4865" max="4865" width="3.44140625" style="556" customWidth="1"/>
    <col min="4866" max="4866" width="4.6640625" style="556" customWidth="1"/>
    <col min="4867" max="4867" width="27.44140625" style="556" customWidth="1"/>
    <col min="4868" max="4868" width="16.109375" style="556" customWidth="1"/>
    <col min="4869" max="4869" width="6.109375" style="556" customWidth="1"/>
    <col min="4870" max="4870" width="8.33203125" style="556" customWidth="1"/>
    <col min="4871" max="4871" width="11.6640625" style="556" customWidth="1"/>
    <col min="4872" max="4872" width="11.44140625" style="556" customWidth="1"/>
    <col min="4873" max="5120" width="9.109375" style="556"/>
    <col min="5121" max="5121" width="3.44140625" style="556" customWidth="1"/>
    <col min="5122" max="5122" width="4.6640625" style="556" customWidth="1"/>
    <col min="5123" max="5123" width="27.44140625" style="556" customWidth="1"/>
    <col min="5124" max="5124" width="16.109375" style="556" customWidth="1"/>
    <col min="5125" max="5125" width="6.109375" style="556" customWidth="1"/>
    <col min="5126" max="5126" width="8.33203125" style="556" customWidth="1"/>
    <col min="5127" max="5127" width="11.6640625" style="556" customWidth="1"/>
    <col min="5128" max="5128" width="11.44140625" style="556" customWidth="1"/>
    <col min="5129" max="5376" width="9.109375" style="556"/>
    <col min="5377" max="5377" width="3.44140625" style="556" customWidth="1"/>
    <col min="5378" max="5378" width="4.6640625" style="556" customWidth="1"/>
    <col min="5379" max="5379" width="27.44140625" style="556" customWidth="1"/>
    <col min="5380" max="5380" width="16.109375" style="556" customWidth="1"/>
    <col min="5381" max="5381" width="6.109375" style="556" customWidth="1"/>
    <col min="5382" max="5382" width="8.33203125" style="556" customWidth="1"/>
    <col min="5383" max="5383" width="11.6640625" style="556" customWidth="1"/>
    <col min="5384" max="5384" width="11.44140625" style="556" customWidth="1"/>
    <col min="5385" max="5632" width="9.109375" style="556"/>
    <col min="5633" max="5633" width="3.44140625" style="556" customWidth="1"/>
    <col min="5634" max="5634" width="4.6640625" style="556" customWidth="1"/>
    <col min="5635" max="5635" width="27.44140625" style="556" customWidth="1"/>
    <col min="5636" max="5636" width="16.109375" style="556" customWidth="1"/>
    <col min="5637" max="5637" width="6.109375" style="556" customWidth="1"/>
    <col min="5638" max="5638" width="8.33203125" style="556" customWidth="1"/>
    <col min="5639" max="5639" width="11.6640625" style="556" customWidth="1"/>
    <col min="5640" max="5640" width="11.44140625" style="556" customWidth="1"/>
    <col min="5641" max="5888" width="9.109375" style="556"/>
    <col min="5889" max="5889" width="3.44140625" style="556" customWidth="1"/>
    <col min="5890" max="5890" width="4.6640625" style="556" customWidth="1"/>
    <col min="5891" max="5891" width="27.44140625" style="556" customWidth="1"/>
    <col min="5892" max="5892" width="16.109375" style="556" customWidth="1"/>
    <col min="5893" max="5893" width="6.109375" style="556" customWidth="1"/>
    <col min="5894" max="5894" width="8.33203125" style="556" customWidth="1"/>
    <col min="5895" max="5895" width="11.6640625" style="556" customWidth="1"/>
    <col min="5896" max="5896" width="11.44140625" style="556" customWidth="1"/>
    <col min="5897" max="6144" width="9.109375" style="556"/>
    <col min="6145" max="6145" width="3.44140625" style="556" customWidth="1"/>
    <col min="6146" max="6146" width="4.6640625" style="556" customWidth="1"/>
    <col min="6147" max="6147" width="27.44140625" style="556" customWidth="1"/>
    <col min="6148" max="6148" width="16.109375" style="556" customWidth="1"/>
    <col min="6149" max="6149" width="6.109375" style="556" customWidth="1"/>
    <col min="6150" max="6150" width="8.33203125" style="556" customWidth="1"/>
    <col min="6151" max="6151" width="11.6640625" style="556" customWidth="1"/>
    <col min="6152" max="6152" width="11.44140625" style="556" customWidth="1"/>
    <col min="6153" max="6400" width="9.109375" style="556"/>
    <col min="6401" max="6401" width="3.44140625" style="556" customWidth="1"/>
    <col min="6402" max="6402" width="4.6640625" style="556" customWidth="1"/>
    <col min="6403" max="6403" width="27.44140625" style="556" customWidth="1"/>
    <col min="6404" max="6404" width="16.109375" style="556" customWidth="1"/>
    <col min="6405" max="6405" width="6.109375" style="556" customWidth="1"/>
    <col min="6406" max="6406" width="8.33203125" style="556" customWidth="1"/>
    <col min="6407" max="6407" width="11.6640625" style="556" customWidth="1"/>
    <col min="6408" max="6408" width="11.44140625" style="556" customWidth="1"/>
    <col min="6409" max="6656" width="9.109375" style="556"/>
    <col min="6657" max="6657" width="3.44140625" style="556" customWidth="1"/>
    <col min="6658" max="6658" width="4.6640625" style="556" customWidth="1"/>
    <col min="6659" max="6659" width="27.44140625" style="556" customWidth="1"/>
    <col min="6660" max="6660" width="16.109375" style="556" customWidth="1"/>
    <col min="6661" max="6661" width="6.109375" style="556" customWidth="1"/>
    <col min="6662" max="6662" width="8.33203125" style="556" customWidth="1"/>
    <col min="6663" max="6663" width="11.6640625" style="556" customWidth="1"/>
    <col min="6664" max="6664" width="11.44140625" style="556" customWidth="1"/>
    <col min="6665" max="6912" width="9.109375" style="556"/>
    <col min="6913" max="6913" width="3.44140625" style="556" customWidth="1"/>
    <col min="6914" max="6914" width="4.6640625" style="556" customWidth="1"/>
    <col min="6915" max="6915" width="27.44140625" style="556" customWidth="1"/>
    <col min="6916" max="6916" width="16.109375" style="556" customWidth="1"/>
    <col min="6917" max="6917" width="6.109375" style="556" customWidth="1"/>
    <col min="6918" max="6918" width="8.33203125" style="556" customWidth="1"/>
    <col min="6919" max="6919" width="11.6640625" style="556" customWidth="1"/>
    <col min="6920" max="6920" width="11.44140625" style="556" customWidth="1"/>
    <col min="6921" max="7168" width="9.109375" style="556"/>
    <col min="7169" max="7169" width="3.44140625" style="556" customWidth="1"/>
    <col min="7170" max="7170" width="4.6640625" style="556" customWidth="1"/>
    <col min="7171" max="7171" width="27.44140625" style="556" customWidth="1"/>
    <col min="7172" max="7172" width="16.109375" style="556" customWidth="1"/>
    <col min="7173" max="7173" width="6.109375" style="556" customWidth="1"/>
    <col min="7174" max="7174" width="8.33203125" style="556" customWidth="1"/>
    <col min="7175" max="7175" width="11.6640625" style="556" customWidth="1"/>
    <col min="7176" max="7176" width="11.44140625" style="556" customWidth="1"/>
    <col min="7177" max="7424" width="9.109375" style="556"/>
    <col min="7425" max="7425" width="3.44140625" style="556" customWidth="1"/>
    <col min="7426" max="7426" width="4.6640625" style="556" customWidth="1"/>
    <col min="7427" max="7427" width="27.44140625" style="556" customWidth="1"/>
    <col min="7428" max="7428" width="16.109375" style="556" customWidth="1"/>
    <col min="7429" max="7429" width="6.109375" style="556" customWidth="1"/>
    <col min="7430" max="7430" width="8.33203125" style="556" customWidth="1"/>
    <col min="7431" max="7431" width="11.6640625" style="556" customWidth="1"/>
    <col min="7432" max="7432" width="11.44140625" style="556" customWidth="1"/>
    <col min="7433" max="7680" width="9.109375" style="556"/>
    <col min="7681" max="7681" width="3.44140625" style="556" customWidth="1"/>
    <col min="7682" max="7682" width="4.6640625" style="556" customWidth="1"/>
    <col min="7683" max="7683" width="27.44140625" style="556" customWidth="1"/>
    <col min="7684" max="7684" width="16.109375" style="556" customWidth="1"/>
    <col min="7685" max="7685" width="6.109375" style="556" customWidth="1"/>
    <col min="7686" max="7686" width="8.33203125" style="556" customWidth="1"/>
    <col min="7687" max="7687" width="11.6640625" style="556" customWidth="1"/>
    <col min="7688" max="7688" width="11.44140625" style="556" customWidth="1"/>
    <col min="7689" max="7936" width="9.109375" style="556"/>
    <col min="7937" max="7937" width="3.44140625" style="556" customWidth="1"/>
    <col min="7938" max="7938" width="4.6640625" style="556" customWidth="1"/>
    <col min="7939" max="7939" width="27.44140625" style="556" customWidth="1"/>
    <col min="7940" max="7940" width="16.109375" style="556" customWidth="1"/>
    <col min="7941" max="7941" width="6.109375" style="556" customWidth="1"/>
    <col min="7942" max="7942" width="8.33203125" style="556" customWidth="1"/>
    <col min="7943" max="7943" width="11.6640625" style="556" customWidth="1"/>
    <col min="7944" max="7944" width="11.44140625" style="556" customWidth="1"/>
    <col min="7945" max="8192" width="9.109375" style="556"/>
    <col min="8193" max="8193" width="3.44140625" style="556" customWidth="1"/>
    <col min="8194" max="8194" width="4.6640625" style="556" customWidth="1"/>
    <col min="8195" max="8195" width="27.44140625" style="556" customWidth="1"/>
    <col min="8196" max="8196" width="16.109375" style="556" customWidth="1"/>
    <col min="8197" max="8197" width="6.109375" style="556" customWidth="1"/>
    <col min="8198" max="8198" width="8.33203125" style="556" customWidth="1"/>
    <col min="8199" max="8199" width="11.6640625" style="556" customWidth="1"/>
    <col min="8200" max="8200" width="11.44140625" style="556" customWidth="1"/>
    <col min="8201" max="8448" width="9.109375" style="556"/>
    <col min="8449" max="8449" width="3.44140625" style="556" customWidth="1"/>
    <col min="8450" max="8450" width="4.6640625" style="556" customWidth="1"/>
    <col min="8451" max="8451" width="27.44140625" style="556" customWidth="1"/>
    <col min="8452" max="8452" width="16.109375" style="556" customWidth="1"/>
    <col min="8453" max="8453" width="6.109375" style="556" customWidth="1"/>
    <col min="8454" max="8454" width="8.33203125" style="556" customWidth="1"/>
    <col min="8455" max="8455" width="11.6640625" style="556" customWidth="1"/>
    <col min="8456" max="8456" width="11.44140625" style="556" customWidth="1"/>
    <col min="8457" max="8704" width="9.109375" style="556"/>
    <col min="8705" max="8705" width="3.44140625" style="556" customWidth="1"/>
    <col min="8706" max="8706" width="4.6640625" style="556" customWidth="1"/>
    <col min="8707" max="8707" width="27.44140625" style="556" customWidth="1"/>
    <col min="8708" max="8708" width="16.109375" style="556" customWidth="1"/>
    <col min="8709" max="8709" width="6.109375" style="556" customWidth="1"/>
    <col min="8710" max="8710" width="8.33203125" style="556" customWidth="1"/>
    <col min="8711" max="8711" width="11.6640625" style="556" customWidth="1"/>
    <col min="8712" max="8712" width="11.44140625" style="556" customWidth="1"/>
    <col min="8713" max="8960" width="9.109375" style="556"/>
    <col min="8961" max="8961" width="3.44140625" style="556" customWidth="1"/>
    <col min="8962" max="8962" width="4.6640625" style="556" customWidth="1"/>
    <col min="8963" max="8963" width="27.44140625" style="556" customWidth="1"/>
    <col min="8964" max="8964" width="16.109375" style="556" customWidth="1"/>
    <col min="8965" max="8965" width="6.109375" style="556" customWidth="1"/>
    <col min="8966" max="8966" width="8.33203125" style="556" customWidth="1"/>
    <col min="8967" max="8967" width="11.6640625" style="556" customWidth="1"/>
    <col min="8968" max="8968" width="11.44140625" style="556" customWidth="1"/>
    <col min="8969" max="9216" width="9.109375" style="556"/>
    <col min="9217" max="9217" width="3.44140625" style="556" customWidth="1"/>
    <col min="9218" max="9218" width="4.6640625" style="556" customWidth="1"/>
    <col min="9219" max="9219" width="27.44140625" style="556" customWidth="1"/>
    <col min="9220" max="9220" width="16.109375" style="556" customWidth="1"/>
    <col min="9221" max="9221" width="6.109375" style="556" customWidth="1"/>
    <col min="9222" max="9222" width="8.33203125" style="556" customWidth="1"/>
    <col min="9223" max="9223" width="11.6640625" style="556" customWidth="1"/>
    <col min="9224" max="9224" width="11.44140625" style="556" customWidth="1"/>
    <col min="9225" max="9472" width="9.109375" style="556"/>
    <col min="9473" max="9473" width="3.44140625" style="556" customWidth="1"/>
    <col min="9474" max="9474" width="4.6640625" style="556" customWidth="1"/>
    <col min="9475" max="9475" width="27.44140625" style="556" customWidth="1"/>
    <col min="9476" max="9476" width="16.109375" style="556" customWidth="1"/>
    <col min="9477" max="9477" width="6.109375" style="556" customWidth="1"/>
    <col min="9478" max="9478" width="8.33203125" style="556" customWidth="1"/>
    <col min="9479" max="9479" width="11.6640625" style="556" customWidth="1"/>
    <col min="9480" max="9480" width="11.44140625" style="556" customWidth="1"/>
    <col min="9481" max="9728" width="9.109375" style="556"/>
    <col min="9729" max="9729" width="3.44140625" style="556" customWidth="1"/>
    <col min="9730" max="9730" width="4.6640625" style="556" customWidth="1"/>
    <col min="9731" max="9731" width="27.44140625" style="556" customWidth="1"/>
    <col min="9732" max="9732" width="16.109375" style="556" customWidth="1"/>
    <col min="9733" max="9733" width="6.109375" style="556" customWidth="1"/>
    <col min="9734" max="9734" width="8.33203125" style="556" customWidth="1"/>
    <col min="9735" max="9735" width="11.6640625" style="556" customWidth="1"/>
    <col min="9736" max="9736" width="11.44140625" style="556" customWidth="1"/>
    <col min="9737" max="9984" width="9.109375" style="556"/>
    <col min="9985" max="9985" width="3.44140625" style="556" customWidth="1"/>
    <col min="9986" max="9986" width="4.6640625" style="556" customWidth="1"/>
    <col min="9987" max="9987" width="27.44140625" style="556" customWidth="1"/>
    <col min="9988" max="9988" width="16.109375" style="556" customWidth="1"/>
    <col min="9989" max="9989" width="6.109375" style="556" customWidth="1"/>
    <col min="9990" max="9990" width="8.33203125" style="556" customWidth="1"/>
    <col min="9991" max="9991" width="11.6640625" style="556" customWidth="1"/>
    <col min="9992" max="9992" width="11.44140625" style="556" customWidth="1"/>
    <col min="9993" max="10240" width="9.109375" style="556"/>
    <col min="10241" max="10241" width="3.44140625" style="556" customWidth="1"/>
    <col min="10242" max="10242" width="4.6640625" style="556" customWidth="1"/>
    <col min="10243" max="10243" width="27.44140625" style="556" customWidth="1"/>
    <col min="10244" max="10244" width="16.109375" style="556" customWidth="1"/>
    <col min="10245" max="10245" width="6.109375" style="556" customWidth="1"/>
    <col min="10246" max="10246" width="8.33203125" style="556" customWidth="1"/>
    <col min="10247" max="10247" width="11.6640625" style="556" customWidth="1"/>
    <col min="10248" max="10248" width="11.44140625" style="556" customWidth="1"/>
    <col min="10249" max="10496" width="9.109375" style="556"/>
    <col min="10497" max="10497" width="3.44140625" style="556" customWidth="1"/>
    <col min="10498" max="10498" width="4.6640625" style="556" customWidth="1"/>
    <col min="10499" max="10499" width="27.44140625" style="556" customWidth="1"/>
    <col min="10500" max="10500" width="16.109375" style="556" customWidth="1"/>
    <col min="10501" max="10501" width="6.109375" style="556" customWidth="1"/>
    <col min="10502" max="10502" width="8.33203125" style="556" customWidth="1"/>
    <col min="10503" max="10503" width="11.6640625" style="556" customWidth="1"/>
    <col min="10504" max="10504" width="11.44140625" style="556" customWidth="1"/>
    <col min="10505" max="10752" width="9.109375" style="556"/>
    <col min="10753" max="10753" width="3.44140625" style="556" customWidth="1"/>
    <col min="10754" max="10754" width="4.6640625" style="556" customWidth="1"/>
    <col min="10755" max="10755" width="27.44140625" style="556" customWidth="1"/>
    <col min="10756" max="10756" width="16.109375" style="556" customWidth="1"/>
    <col min="10757" max="10757" width="6.109375" style="556" customWidth="1"/>
    <col min="10758" max="10758" width="8.33203125" style="556" customWidth="1"/>
    <col min="10759" max="10759" width="11.6640625" style="556" customWidth="1"/>
    <col min="10760" max="10760" width="11.44140625" style="556" customWidth="1"/>
    <col min="10761" max="11008" width="9.109375" style="556"/>
    <col min="11009" max="11009" width="3.44140625" style="556" customWidth="1"/>
    <col min="11010" max="11010" width="4.6640625" style="556" customWidth="1"/>
    <col min="11011" max="11011" width="27.44140625" style="556" customWidth="1"/>
    <col min="11012" max="11012" width="16.109375" style="556" customWidth="1"/>
    <col min="11013" max="11013" width="6.109375" style="556" customWidth="1"/>
    <col min="11014" max="11014" width="8.33203125" style="556" customWidth="1"/>
    <col min="11015" max="11015" width="11.6640625" style="556" customWidth="1"/>
    <col min="11016" max="11016" width="11.44140625" style="556" customWidth="1"/>
    <col min="11017" max="11264" width="9.109375" style="556"/>
    <col min="11265" max="11265" width="3.44140625" style="556" customWidth="1"/>
    <col min="11266" max="11266" width="4.6640625" style="556" customWidth="1"/>
    <col min="11267" max="11267" width="27.44140625" style="556" customWidth="1"/>
    <col min="11268" max="11268" width="16.109375" style="556" customWidth="1"/>
    <col min="11269" max="11269" width="6.109375" style="556" customWidth="1"/>
    <col min="11270" max="11270" width="8.33203125" style="556" customWidth="1"/>
    <col min="11271" max="11271" width="11.6640625" style="556" customWidth="1"/>
    <col min="11272" max="11272" width="11.44140625" style="556" customWidth="1"/>
    <col min="11273" max="11520" width="9.109375" style="556"/>
    <col min="11521" max="11521" width="3.44140625" style="556" customWidth="1"/>
    <col min="11522" max="11522" width="4.6640625" style="556" customWidth="1"/>
    <col min="11523" max="11523" width="27.44140625" style="556" customWidth="1"/>
    <col min="11524" max="11524" width="16.109375" style="556" customWidth="1"/>
    <col min="11525" max="11525" width="6.109375" style="556" customWidth="1"/>
    <col min="11526" max="11526" width="8.33203125" style="556" customWidth="1"/>
    <col min="11527" max="11527" width="11.6640625" style="556" customWidth="1"/>
    <col min="11528" max="11528" width="11.44140625" style="556" customWidth="1"/>
    <col min="11529" max="11776" width="9.109375" style="556"/>
    <col min="11777" max="11777" width="3.44140625" style="556" customWidth="1"/>
    <col min="11778" max="11778" width="4.6640625" style="556" customWidth="1"/>
    <col min="11779" max="11779" width="27.44140625" style="556" customWidth="1"/>
    <col min="11780" max="11780" width="16.109375" style="556" customWidth="1"/>
    <col min="11781" max="11781" width="6.109375" style="556" customWidth="1"/>
    <col min="11782" max="11782" width="8.33203125" style="556" customWidth="1"/>
    <col min="11783" max="11783" width="11.6640625" style="556" customWidth="1"/>
    <col min="11784" max="11784" width="11.44140625" style="556" customWidth="1"/>
    <col min="11785" max="12032" width="9.109375" style="556"/>
    <col min="12033" max="12033" width="3.44140625" style="556" customWidth="1"/>
    <col min="12034" max="12034" width="4.6640625" style="556" customWidth="1"/>
    <col min="12035" max="12035" width="27.44140625" style="556" customWidth="1"/>
    <col min="12036" max="12036" width="16.109375" style="556" customWidth="1"/>
    <col min="12037" max="12037" width="6.109375" style="556" customWidth="1"/>
    <col min="12038" max="12038" width="8.33203125" style="556" customWidth="1"/>
    <col min="12039" max="12039" width="11.6640625" style="556" customWidth="1"/>
    <col min="12040" max="12040" width="11.44140625" style="556" customWidth="1"/>
    <col min="12041" max="12288" width="9.109375" style="556"/>
    <col min="12289" max="12289" width="3.44140625" style="556" customWidth="1"/>
    <col min="12290" max="12290" width="4.6640625" style="556" customWidth="1"/>
    <col min="12291" max="12291" width="27.44140625" style="556" customWidth="1"/>
    <col min="12292" max="12292" width="16.109375" style="556" customWidth="1"/>
    <col min="12293" max="12293" width="6.109375" style="556" customWidth="1"/>
    <col min="12294" max="12294" width="8.33203125" style="556" customWidth="1"/>
    <col min="12295" max="12295" width="11.6640625" style="556" customWidth="1"/>
    <col min="12296" max="12296" width="11.44140625" style="556" customWidth="1"/>
    <col min="12297" max="12544" width="9.109375" style="556"/>
    <col min="12545" max="12545" width="3.44140625" style="556" customWidth="1"/>
    <col min="12546" max="12546" width="4.6640625" style="556" customWidth="1"/>
    <col min="12547" max="12547" width="27.44140625" style="556" customWidth="1"/>
    <col min="12548" max="12548" width="16.109375" style="556" customWidth="1"/>
    <col min="12549" max="12549" width="6.109375" style="556" customWidth="1"/>
    <col min="12550" max="12550" width="8.33203125" style="556" customWidth="1"/>
    <col min="12551" max="12551" width="11.6640625" style="556" customWidth="1"/>
    <col min="12552" max="12552" width="11.44140625" style="556" customWidth="1"/>
    <col min="12553" max="12800" width="9.109375" style="556"/>
    <col min="12801" max="12801" width="3.44140625" style="556" customWidth="1"/>
    <col min="12802" max="12802" width="4.6640625" style="556" customWidth="1"/>
    <col min="12803" max="12803" width="27.44140625" style="556" customWidth="1"/>
    <col min="12804" max="12804" width="16.109375" style="556" customWidth="1"/>
    <col min="12805" max="12805" width="6.109375" style="556" customWidth="1"/>
    <col min="12806" max="12806" width="8.33203125" style="556" customWidth="1"/>
    <col min="12807" max="12807" width="11.6640625" style="556" customWidth="1"/>
    <col min="12808" max="12808" width="11.44140625" style="556" customWidth="1"/>
    <col min="12809" max="13056" width="9.109375" style="556"/>
    <col min="13057" max="13057" width="3.44140625" style="556" customWidth="1"/>
    <col min="13058" max="13058" width="4.6640625" style="556" customWidth="1"/>
    <col min="13059" max="13059" width="27.44140625" style="556" customWidth="1"/>
    <col min="13060" max="13060" width="16.109375" style="556" customWidth="1"/>
    <col min="13061" max="13061" width="6.109375" style="556" customWidth="1"/>
    <col min="13062" max="13062" width="8.33203125" style="556" customWidth="1"/>
    <col min="13063" max="13063" width="11.6640625" style="556" customWidth="1"/>
    <col min="13064" max="13064" width="11.44140625" style="556" customWidth="1"/>
    <col min="13065" max="13312" width="9.109375" style="556"/>
    <col min="13313" max="13313" width="3.44140625" style="556" customWidth="1"/>
    <col min="13314" max="13314" width="4.6640625" style="556" customWidth="1"/>
    <col min="13315" max="13315" width="27.44140625" style="556" customWidth="1"/>
    <col min="13316" max="13316" width="16.109375" style="556" customWidth="1"/>
    <col min="13317" max="13317" width="6.109375" style="556" customWidth="1"/>
    <col min="13318" max="13318" width="8.33203125" style="556" customWidth="1"/>
    <col min="13319" max="13319" width="11.6640625" style="556" customWidth="1"/>
    <col min="13320" max="13320" width="11.44140625" style="556" customWidth="1"/>
    <col min="13321" max="13568" width="9.109375" style="556"/>
    <col min="13569" max="13569" width="3.44140625" style="556" customWidth="1"/>
    <col min="13570" max="13570" width="4.6640625" style="556" customWidth="1"/>
    <col min="13571" max="13571" width="27.44140625" style="556" customWidth="1"/>
    <col min="13572" max="13572" width="16.109375" style="556" customWidth="1"/>
    <col min="13573" max="13573" width="6.109375" style="556" customWidth="1"/>
    <col min="13574" max="13574" width="8.33203125" style="556" customWidth="1"/>
    <col min="13575" max="13575" width="11.6640625" style="556" customWidth="1"/>
    <col min="13576" max="13576" width="11.44140625" style="556" customWidth="1"/>
    <col min="13577" max="13824" width="9.109375" style="556"/>
    <col min="13825" max="13825" width="3.44140625" style="556" customWidth="1"/>
    <col min="13826" max="13826" width="4.6640625" style="556" customWidth="1"/>
    <col min="13827" max="13827" width="27.44140625" style="556" customWidth="1"/>
    <col min="13828" max="13828" width="16.109375" style="556" customWidth="1"/>
    <col min="13829" max="13829" width="6.109375" style="556" customWidth="1"/>
    <col min="13830" max="13830" width="8.33203125" style="556" customWidth="1"/>
    <col min="13831" max="13831" width="11.6640625" style="556" customWidth="1"/>
    <col min="13832" max="13832" width="11.44140625" style="556" customWidth="1"/>
    <col min="13833" max="14080" width="9.109375" style="556"/>
    <col min="14081" max="14081" width="3.44140625" style="556" customWidth="1"/>
    <col min="14082" max="14082" width="4.6640625" style="556" customWidth="1"/>
    <col min="14083" max="14083" width="27.44140625" style="556" customWidth="1"/>
    <col min="14084" max="14084" width="16.109375" style="556" customWidth="1"/>
    <col min="14085" max="14085" width="6.109375" style="556" customWidth="1"/>
    <col min="14086" max="14086" width="8.33203125" style="556" customWidth="1"/>
    <col min="14087" max="14087" width="11.6640625" style="556" customWidth="1"/>
    <col min="14088" max="14088" width="11.44140625" style="556" customWidth="1"/>
    <col min="14089" max="14336" width="9.109375" style="556"/>
    <col min="14337" max="14337" width="3.44140625" style="556" customWidth="1"/>
    <col min="14338" max="14338" width="4.6640625" style="556" customWidth="1"/>
    <col min="14339" max="14339" width="27.44140625" style="556" customWidth="1"/>
    <col min="14340" max="14340" width="16.109375" style="556" customWidth="1"/>
    <col min="14341" max="14341" width="6.109375" style="556" customWidth="1"/>
    <col min="14342" max="14342" width="8.33203125" style="556" customWidth="1"/>
    <col min="14343" max="14343" width="11.6640625" style="556" customWidth="1"/>
    <col min="14344" max="14344" width="11.44140625" style="556" customWidth="1"/>
    <col min="14345" max="14592" width="9.109375" style="556"/>
    <col min="14593" max="14593" width="3.44140625" style="556" customWidth="1"/>
    <col min="14594" max="14594" width="4.6640625" style="556" customWidth="1"/>
    <col min="14595" max="14595" width="27.44140625" style="556" customWidth="1"/>
    <col min="14596" max="14596" width="16.109375" style="556" customWidth="1"/>
    <col min="14597" max="14597" width="6.109375" style="556" customWidth="1"/>
    <col min="14598" max="14598" width="8.33203125" style="556" customWidth="1"/>
    <col min="14599" max="14599" width="11.6640625" style="556" customWidth="1"/>
    <col min="14600" max="14600" width="11.44140625" style="556" customWidth="1"/>
    <col min="14601" max="14848" width="9.109375" style="556"/>
    <col min="14849" max="14849" width="3.44140625" style="556" customWidth="1"/>
    <col min="14850" max="14850" width="4.6640625" style="556" customWidth="1"/>
    <col min="14851" max="14851" width="27.44140625" style="556" customWidth="1"/>
    <col min="14852" max="14852" width="16.109375" style="556" customWidth="1"/>
    <col min="14853" max="14853" width="6.109375" style="556" customWidth="1"/>
    <col min="14854" max="14854" width="8.33203125" style="556" customWidth="1"/>
    <col min="14855" max="14855" width="11.6640625" style="556" customWidth="1"/>
    <col min="14856" max="14856" width="11.44140625" style="556" customWidth="1"/>
    <col min="14857" max="15104" width="9.109375" style="556"/>
    <col min="15105" max="15105" width="3.44140625" style="556" customWidth="1"/>
    <col min="15106" max="15106" width="4.6640625" style="556" customWidth="1"/>
    <col min="15107" max="15107" width="27.44140625" style="556" customWidth="1"/>
    <col min="15108" max="15108" width="16.109375" style="556" customWidth="1"/>
    <col min="15109" max="15109" width="6.109375" style="556" customWidth="1"/>
    <col min="15110" max="15110" width="8.33203125" style="556" customWidth="1"/>
    <col min="15111" max="15111" width="11.6640625" style="556" customWidth="1"/>
    <col min="15112" max="15112" width="11.44140625" style="556" customWidth="1"/>
    <col min="15113" max="15360" width="9.109375" style="556"/>
    <col min="15361" max="15361" width="3.44140625" style="556" customWidth="1"/>
    <col min="15362" max="15362" width="4.6640625" style="556" customWidth="1"/>
    <col min="15363" max="15363" width="27.44140625" style="556" customWidth="1"/>
    <col min="15364" max="15364" width="16.109375" style="556" customWidth="1"/>
    <col min="15365" max="15365" width="6.109375" style="556" customWidth="1"/>
    <col min="15366" max="15366" width="8.33203125" style="556" customWidth="1"/>
    <col min="15367" max="15367" width="11.6640625" style="556" customWidth="1"/>
    <col min="15368" max="15368" width="11.44140625" style="556" customWidth="1"/>
    <col min="15369" max="15616" width="9.109375" style="556"/>
    <col min="15617" max="15617" width="3.44140625" style="556" customWidth="1"/>
    <col min="15618" max="15618" width="4.6640625" style="556" customWidth="1"/>
    <col min="15619" max="15619" width="27.44140625" style="556" customWidth="1"/>
    <col min="15620" max="15620" width="16.109375" style="556" customWidth="1"/>
    <col min="15621" max="15621" width="6.109375" style="556" customWidth="1"/>
    <col min="15622" max="15622" width="8.33203125" style="556" customWidth="1"/>
    <col min="15623" max="15623" width="11.6640625" style="556" customWidth="1"/>
    <col min="15624" max="15624" width="11.44140625" style="556" customWidth="1"/>
    <col min="15625" max="15872" width="9.109375" style="556"/>
    <col min="15873" max="15873" width="3.44140625" style="556" customWidth="1"/>
    <col min="15874" max="15874" width="4.6640625" style="556" customWidth="1"/>
    <col min="15875" max="15875" width="27.44140625" style="556" customWidth="1"/>
    <col min="15876" max="15876" width="16.109375" style="556" customWidth="1"/>
    <col min="15877" max="15877" width="6.109375" style="556" customWidth="1"/>
    <col min="15878" max="15878" width="8.33203125" style="556" customWidth="1"/>
    <col min="15879" max="15879" width="11.6640625" style="556" customWidth="1"/>
    <col min="15880" max="15880" width="11.44140625" style="556" customWidth="1"/>
    <col min="15881" max="16128" width="9.109375" style="556"/>
    <col min="16129" max="16129" width="3.44140625" style="556" customWidth="1"/>
    <col min="16130" max="16130" width="4.6640625" style="556" customWidth="1"/>
    <col min="16131" max="16131" width="27.44140625" style="556" customWidth="1"/>
    <col min="16132" max="16132" width="16.109375" style="556" customWidth="1"/>
    <col min="16133" max="16133" width="6.109375" style="556" customWidth="1"/>
    <col min="16134" max="16134" width="8.33203125" style="556" customWidth="1"/>
    <col min="16135" max="16135" width="11.6640625" style="556" customWidth="1"/>
    <col min="16136" max="16136" width="11.44140625" style="556" customWidth="1"/>
    <col min="16137" max="16384" width="9.109375" style="556"/>
  </cols>
  <sheetData>
    <row r="1" spans="1:8">
      <c r="A1" s="556" t="s">
        <v>418</v>
      </c>
    </row>
    <row r="3" spans="1:8">
      <c r="B3" s="944" t="s">
        <v>419</v>
      </c>
      <c r="C3" s="943"/>
      <c r="D3" s="943"/>
      <c r="E3" s="943"/>
      <c r="F3" s="943"/>
    </row>
    <row r="5" spans="1:8">
      <c r="B5" s="559"/>
    </row>
    <row r="6" spans="1:8">
      <c r="A6" s="558"/>
      <c r="B6" s="942" t="s">
        <v>420</v>
      </c>
      <c r="C6" s="942"/>
      <c r="D6" s="942"/>
      <c r="E6" s="942"/>
      <c r="F6" s="942"/>
      <c r="G6" s="802"/>
      <c r="H6" s="802"/>
    </row>
    <row r="7" spans="1:8">
      <c r="B7" s="945" t="s">
        <v>421</v>
      </c>
      <c r="C7" s="945"/>
      <c r="D7" s="945"/>
      <c r="E7" s="945"/>
      <c r="F7" s="945"/>
    </row>
    <row r="8" spans="1:8" ht="14.4" thickBot="1">
      <c r="B8" s="559"/>
    </row>
    <row r="9" spans="1:8" ht="14.4" thickBot="1">
      <c r="A9" s="558"/>
      <c r="B9" s="616" t="s">
        <v>422</v>
      </c>
      <c r="C9" s="617" t="s">
        <v>90</v>
      </c>
      <c r="D9" s="618" t="s">
        <v>423</v>
      </c>
      <c r="E9" s="619" t="s">
        <v>1</v>
      </c>
      <c r="F9" s="620" t="s">
        <v>2</v>
      </c>
      <c r="G9" s="803" t="s">
        <v>424</v>
      </c>
      <c r="H9" s="804" t="s">
        <v>425</v>
      </c>
    </row>
    <row r="10" spans="1:8">
      <c r="A10" s="558"/>
      <c r="B10" s="621">
        <v>1</v>
      </c>
      <c r="C10" s="566" t="s">
        <v>426</v>
      </c>
      <c r="D10" s="567" t="s">
        <v>427</v>
      </c>
      <c r="E10" s="566" t="s">
        <v>179</v>
      </c>
      <c r="F10" s="568">
        <v>25</v>
      </c>
      <c r="G10" s="805"/>
      <c r="H10" s="806">
        <f t="shared" ref="H10:H24" si="0">F10*G10</f>
        <v>0</v>
      </c>
    </row>
    <row r="11" spans="1:8">
      <c r="A11" s="603"/>
      <c r="B11" s="622">
        <f>(B10+1)</f>
        <v>2</v>
      </c>
      <c r="C11" s="571" t="s">
        <v>428</v>
      </c>
      <c r="D11" s="572" t="s">
        <v>429</v>
      </c>
      <c r="E11" s="571" t="s">
        <v>179</v>
      </c>
      <c r="F11" s="573">
        <v>450</v>
      </c>
      <c r="G11" s="807"/>
      <c r="H11" s="808">
        <f t="shared" si="0"/>
        <v>0</v>
      </c>
    </row>
    <row r="12" spans="1:8">
      <c r="A12" s="603"/>
      <c r="B12" s="622">
        <f t="shared" ref="B12:B24" si="1">(B11+1)</f>
        <v>3</v>
      </c>
      <c r="C12" s="571" t="s">
        <v>428</v>
      </c>
      <c r="D12" s="572" t="s">
        <v>430</v>
      </c>
      <c r="E12" s="571" t="s">
        <v>179</v>
      </c>
      <c r="F12" s="573">
        <v>50</v>
      </c>
      <c r="G12" s="807"/>
      <c r="H12" s="808">
        <f>F12*G12</f>
        <v>0</v>
      </c>
    </row>
    <row r="13" spans="1:8" ht="41.4">
      <c r="A13" s="603"/>
      <c r="B13" s="622">
        <f>(B12+1)</f>
        <v>4</v>
      </c>
      <c r="C13" s="571" t="s">
        <v>431</v>
      </c>
      <c r="D13" s="572" t="s">
        <v>432</v>
      </c>
      <c r="E13" s="571" t="s">
        <v>179</v>
      </c>
      <c r="F13" s="573">
        <v>175</v>
      </c>
      <c r="G13" s="807"/>
      <c r="H13" s="808">
        <f t="shared" si="0"/>
        <v>0</v>
      </c>
    </row>
    <row r="14" spans="1:8" ht="15.6">
      <c r="A14" s="603"/>
      <c r="B14" s="622">
        <f>(B13+1)</f>
        <v>5</v>
      </c>
      <c r="C14" s="571" t="s">
        <v>433</v>
      </c>
      <c r="D14" s="572" t="s">
        <v>434</v>
      </c>
      <c r="E14" s="571" t="s">
        <v>179</v>
      </c>
      <c r="F14" s="573">
        <v>30</v>
      </c>
      <c r="G14" s="807"/>
      <c r="H14" s="808">
        <f>F14*G14</f>
        <v>0</v>
      </c>
    </row>
    <row r="15" spans="1:8" ht="15.6">
      <c r="A15" s="603"/>
      <c r="B15" s="622">
        <f t="shared" si="1"/>
        <v>6</v>
      </c>
      <c r="C15" s="571" t="s">
        <v>433</v>
      </c>
      <c r="D15" s="572" t="s">
        <v>435</v>
      </c>
      <c r="E15" s="571" t="s">
        <v>179</v>
      </c>
      <c r="F15" s="573">
        <v>350</v>
      </c>
      <c r="G15" s="807"/>
      <c r="H15" s="808">
        <f t="shared" si="0"/>
        <v>0</v>
      </c>
    </row>
    <row r="16" spans="1:8" ht="15.6">
      <c r="A16" s="603"/>
      <c r="B16" s="622">
        <f t="shared" si="1"/>
        <v>7</v>
      </c>
      <c r="C16" s="571" t="s">
        <v>433</v>
      </c>
      <c r="D16" s="572" t="s">
        <v>436</v>
      </c>
      <c r="E16" s="571" t="s">
        <v>179</v>
      </c>
      <c r="F16" s="573">
        <v>60</v>
      </c>
      <c r="G16" s="807"/>
      <c r="H16" s="808">
        <f t="shared" si="0"/>
        <v>0</v>
      </c>
    </row>
    <row r="17" spans="1:8" ht="15.6">
      <c r="A17" s="603"/>
      <c r="B17" s="622">
        <f t="shared" si="1"/>
        <v>8</v>
      </c>
      <c r="C17" s="571" t="s">
        <v>433</v>
      </c>
      <c r="D17" s="572" t="s">
        <v>437</v>
      </c>
      <c r="E17" s="571" t="s">
        <v>179</v>
      </c>
      <c r="F17" s="573">
        <v>80</v>
      </c>
      <c r="G17" s="807"/>
      <c r="H17" s="808">
        <f t="shared" si="0"/>
        <v>0</v>
      </c>
    </row>
    <row r="18" spans="1:8" ht="15.6">
      <c r="A18" s="603"/>
      <c r="B18" s="622">
        <f t="shared" si="1"/>
        <v>9</v>
      </c>
      <c r="C18" s="571" t="s">
        <v>433</v>
      </c>
      <c r="D18" s="572" t="s">
        <v>438</v>
      </c>
      <c r="E18" s="571" t="s">
        <v>179</v>
      </c>
      <c r="F18" s="573">
        <v>290</v>
      </c>
      <c r="G18" s="807"/>
      <c r="H18" s="808">
        <f t="shared" si="0"/>
        <v>0</v>
      </c>
    </row>
    <row r="19" spans="1:8" ht="15.6">
      <c r="A19" s="603"/>
      <c r="B19" s="622">
        <f>(B18+1)</f>
        <v>10</v>
      </c>
      <c r="C19" s="571" t="s">
        <v>433</v>
      </c>
      <c r="D19" s="572" t="s">
        <v>439</v>
      </c>
      <c r="E19" s="571" t="s">
        <v>179</v>
      </c>
      <c r="F19" s="573">
        <v>45</v>
      </c>
      <c r="G19" s="807"/>
      <c r="H19" s="808">
        <f t="shared" si="0"/>
        <v>0</v>
      </c>
    </row>
    <row r="20" spans="1:8" ht="29.4">
      <c r="A20" s="603"/>
      <c r="B20" s="622">
        <f>(B19+1)</f>
        <v>11</v>
      </c>
      <c r="C20" s="571" t="s">
        <v>433</v>
      </c>
      <c r="D20" s="572" t="s">
        <v>440</v>
      </c>
      <c r="E20" s="571" t="s">
        <v>179</v>
      </c>
      <c r="F20" s="573">
        <v>25</v>
      </c>
      <c r="G20" s="807"/>
      <c r="H20" s="808">
        <f>F20*G20</f>
        <v>0</v>
      </c>
    </row>
    <row r="21" spans="1:8" ht="15.6">
      <c r="A21" s="603"/>
      <c r="B21" s="622">
        <f>(B20+1)</f>
        <v>12</v>
      </c>
      <c r="C21" s="571" t="s">
        <v>441</v>
      </c>
      <c r="D21" s="572" t="s">
        <v>442</v>
      </c>
      <c r="E21" s="571" t="s">
        <v>179</v>
      </c>
      <c r="F21" s="573">
        <v>180</v>
      </c>
      <c r="G21" s="807"/>
      <c r="H21" s="808">
        <f t="shared" si="0"/>
        <v>0</v>
      </c>
    </row>
    <row r="22" spans="1:8" ht="15.6">
      <c r="A22" s="603"/>
      <c r="B22" s="622">
        <f t="shared" si="1"/>
        <v>13</v>
      </c>
      <c r="C22" s="571" t="s">
        <v>441</v>
      </c>
      <c r="D22" s="572" t="s">
        <v>443</v>
      </c>
      <c r="E22" s="571" t="s">
        <v>179</v>
      </c>
      <c r="F22" s="573">
        <v>60</v>
      </c>
      <c r="G22" s="807"/>
      <c r="H22" s="808">
        <f t="shared" si="0"/>
        <v>0</v>
      </c>
    </row>
    <row r="23" spans="1:8" ht="27.6">
      <c r="A23" s="603"/>
      <c r="B23" s="622">
        <f t="shared" si="1"/>
        <v>14</v>
      </c>
      <c r="C23" s="571" t="s">
        <v>444</v>
      </c>
      <c r="D23" s="572"/>
      <c r="E23" s="571" t="s">
        <v>445</v>
      </c>
      <c r="F23" s="573">
        <v>1</v>
      </c>
      <c r="G23" s="807"/>
      <c r="H23" s="808">
        <f t="shared" si="0"/>
        <v>0</v>
      </c>
    </row>
    <row r="24" spans="1:8" ht="27.6">
      <c r="A24" s="603"/>
      <c r="B24" s="622">
        <f t="shared" si="1"/>
        <v>15</v>
      </c>
      <c r="C24" s="571" t="s">
        <v>446</v>
      </c>
      <c r="D24" s="572"/>
      <c r="E24" s="571" t="s">
        <v>447</v>
      </c>
      <c r="F24" s="573">
        <v>1</v>
      </c>
      <c r="G24" s="807"/>
      <c r="H24" s="808">
        <f t="shared" si="0"/>
        <v>0</v>
      </c>
    </row>
    <row r="25" spans="1:8" ht="27.6">
      <c r="A25" s="603"/>
      <c r="B25" s="623">
        <f>(B24+1)</f>
        <v>16</v>
      </c>
      <c r="C25" s="624" t="s">
        <v>448</v>
      </c>
      <c r="D25" s="625"/>
      <c r="E25" s="624" t="s">
        <v>447</v>
      </c>
      <c r="F25" s="626">
        <v>1</v>
      </c>
      <c r="G25" s="809"/>
      <c r="H25" s="810">
        <f>F25*G25</f>
        <v>0</v>
      </c>
    </row>
    <row r="26" spans="1:8">
      <c r="B26" s="559"/>
    </row>
    <row r="27" spans="1:8">
      <c r="B27" s="559"/>
      <c r="G27" s="811" t="s">
        <v>449</v>
      </c>
      <c r="H27" s="811">
        <f>SUM(H10:H25)</f>
        <v>0</v>
      </c>
    </row>
    <row r="28" spans="1:8">
      <c r="B28" s="559"/>
    </row>
    <row r="29" spans="1:8">
      <c r="B29" s="559"/>
    </row>
    <row r="30" spans="1:8">
      <c r="A30" s="558"/>
      <c r="B30" s="942" t="s">
        <v>450</v>
      </c>
      <c r="C30" s="943"/>
      <c r="D30" s="943"/>
      <c r="E30" s="943"/>
      <c r="F30" s="943"/>
      <c r="G30" s="802"/>
      <c r="H30" s="802"/>
    </row>
    <row r="31" spans="1:8" ht="41.25" customHeight="1">
      <c r="B31" s="945" t="s">
        <v>451</v>
      </c>
      <c r="C31" s="946"/>
      <c r="D31" s="946"/>
      <c r="E31" s="946"/>
      <c r="F31" s="946"/>
    </row>
    <row r="32" spans="1:8" ht="14.4" thickBot="1">
      <c r="B32" s="559"/>
    </row>
    <row r="33" spans="1:8">
      <c r="A33" s="558"/>
      <c r="B33" s="578" t="s">
        <v>422</v>
      </c>
      <c r="C33" s="579" t="s">
        <v>90</v>
      </c>
      <c r="D33" s="580" t="s">
        <v>423</v>
      </c>
      <c r="E33" s="581" t="s">
        <v>1</v>
      </c>
      <c r="F33" s="582" t="s">
        <v>2</v>
      </c>
      <c r="G33" s="812" t="s">
        <v>424</v>
      </c>
      <c r="H33" s="813" t="s">
        <v>425</v>
      </c>
    </row>
    <row r="34" spans="1:8" ht="41.4">
      <c r="A34" s="569"/>
      <c r="B34" s="583">
        <v>1</v>
      </c>
      <c r="C34" s="584" t="s">
        <v>452</v>
      </c>
      <c r="D34" s="585" t="s">
        <v>453</v>
      </c>
      <c r="E34" s="584" t="s">
        <v>445</v>
      </c>
      <c r="F34" s="586">
        <v>4</v>
      </c>
      <c r="G34" s="814"/>
      <c r="H34" s="815">
        <f>F34*G34</f>
        <v>0</v>
      </c>
    </row>
    <row r="35" spans="1:8" ht="41.4">
      <c r="A35" s="569"/>
      <c r="B35" s="570">
        <f>(B34+1)</f>
        <v>2</v>
      </c>
      <c r="C35" s="571" t="s">
        <v>454</v>
      </c>
      <c r="D35" s="572" t="s">
        <v>453</v>
      </c>
      <c r="E35" s="571" t="s">
        <v>445</v>
      </c>
      <c r="F35" s="573">
        <v>10</v>
      </c>
      <c r="G35" s="814"/>
      <c r="H35" s="815">
        <f>F35*G35</f>
        <v>0</v>
      </c>
    </row>
    <row r="36" spans="1:8" ht="27.6">
      <c r="A36" s="569"/>
      <c r="B36" s="570">
        <f>(B35+1)</f>
        <v>3</v>
      </c>
      <c r="C36" s="571" t="s">
        <v>455</v>
      </c>
      <c r="D36" s="572" t="s">
        <v>453</v>
      </c>
      <c r="E36" s="571" t="s">
        <v>445</v>
      </c>
      <c r="F36" s="573">
        <v>4</v>
      </c>
      <c r="G36" s="814"/>
      <c r="H36" s="815">
        <f>F36*G36</f>
        <v>0</v>
      </c>
    </row>
    <row r="37" spans="1:8" ht="27.6">
      <c r="A37" s="569"/>
      <c r="B37" s="570">
        <f>(B36+1)</f>
        <v>4</v>
      </c>
      <c r="C37" s="571" t="s">
        <v>456</v>
      </c>
      <c r="D37" s="572" t="s">
        <v>453</v>
      </c>
      <c r="E37" s="571" t="s">
        <v>445</v>
      </c>
      <c r="F37" s="573">
        <v>2</v>
      </c>
      <c r="G37" s="814"/>
      <c r="H37" s="815">
        <f>F37*G37</f>
        <v>0</v>
      </c>
    </row>
    <row r="38" spans="1:8" ht="28.2" thickBot="1">
      <c r="A38" s="569"/>
      <c r="B38" s="574">
        <f>(B37+1)</f>
        <v>5</v>
      </c>
      <c r="C38" s="575" t="s">
        <v>457</v>
      </c>
      <c r="D38" s="576" t="s">
        <v>458</v>
      </c>
      <c r="E38" s="575" t="s">
        <v>445</v>
      </c>
      <c r="F38" s="577">
        <v>3</v>
      </c>
      <c r="G38" s="816"/>
      <c r="H38" s="817">
        <f>F38*G38</f>
        <v>0</v>
      </c>
    </row>
    <row r="39" spans="1:8">
      <c r="B39" s="559"/>
    </row>
    <row r="40" spans="1:8">
      <c r="B40" s="559"/>
      <c r="G40" s="811" t="s">
        <v>449</v>
      </c>
      <c r="H40" s="811">
        <f>SUM(H34:H38)</f>
        <v>0</v>
      </c>
    </row>
    <row r="41" spans="1:8">
      <c r="B41" s="559"/>
      <c r="G41" s="818"/>
      <c r="H41" s="818"/>
    </row>
    <row r="42" spans="1:8">
      <c r="B42" s="559"/>
    </row>
    <row r="43" spans="1:8">
      <c r="A43" s="558"/>
      <c r="B43" s="942" t="s">
        <v>459</v>
      </c>
      <c r="C43" s="943"/>
      <c r="D43" s="943"/>
      <c r="E43" s="943"/>
      <c r="F43" s="943"/>
      <c r="G43" s="802"/>
      <c r="H43" s="802"/>
    </row>
    <row r="44" spans="1:8">
      <c r="B44" s="945" t="s">
        <v>460</v>
      </c>
      <c r="C44" s="946"/>
      <c r="D44" s="946"/>
      <c r="E44" s="946"/>
      <c r="F44" s="946"/>
    </row>
    <row r="45" spans="1:8" ht="14.4" thickBot="1">
      <c r="B45" s="559"/>
    </row>
    <row r="46" spans="1:8" ht="24" customHeight="1" thickBot="1">
      <c r="A46" s="558"/>
      <c r="B46" s="560" t="s">
        <v>422</v>
      </c>
      <c r="C46" s="561" t="s">
        <v>90</v>
      </c>
      <c r="D46" s="562" t="s">
        <v>423</v>
      </c>
      <c r="E46" s="563" t="s">
        <v>1</v>
      </c>
      <c r="F46" s="564" t="s">
        <v>2</v>
      </c>
      <c r="G46" s="803" t="s">
        <v>424</v>
      </c>
      <c r="H46" s="804" t="s">
        <v>425</v>
      </c>
    </row>
    <row r="47" spans="1:8" ht="69">
      <c r="A47" s="569"/>
      <c r="B47" s="565">
        <v>1</v>
      </c>
      <c r="C47" s="566" t="s">
        <v>461</v>
      </c>
      <c r="D47" s="567" t="s">
        <v>462</v>
      </c>
      <c r="E47" s="566" t="s">
        <v>445</v>
      </c>
      <c r="F47" s="568">
        <v>1</v>
      </c>
      <c r="G47" s="819"/>
      <c r="H47" s="815">
        <f>F47*G47</f>
        <v>0</v>
      </c>
    </row>
    <row r="48" spans="1:8" ht="96.6">
      <c r="A48" s="569"/>
      <c r="B48" s="570">
        <f>B47+1</f>
        <v>2</v>
      </c>
      <c r="C48" s="571" t="s">
        <v>463</v>
      </c>
      <c r="D48" s="572" t="s">
        <v>464</v>
      </c>
      <c r="E48" s="571" t="s">
        <v>445</v>
      </c>
      <c r="F48" s="587">
        <v>11</v>
      </c>
      <c r="G48" s="819"/>
      <c r="H48" s="815">
        <f>F48*G48</f>
        <v>0</v>
      </c>
    </row>
    <row r="49" spans="1:8" ht="97.2" thickBot="1">
      <c r="A49" s="569"/>
      <c r="B49" s="574">
        <f>B48+1</f>
        <v>3</v>
      </c>
      <c r="C49" s="575" t="s">
        <v>465</v>
      </c>
      <c r="D49" s="576" t="s">
        <v>466</v>
      </c>
      <c r="E49" s="575" t="s">
        <v>445</v>
      </c>
      <c r="F49" s="588">
        <v>1</v>
      </c>
      <c r="G49" s="820"/>
      <c r="H49" s="817">
        <f>F49*G49</f>
        <v>0</v>
      </c>
    </row>
    <row r="51" spans="1:8">
      <c r="B51" s="559"/>
      <c r="G51" s="811" t="s">
        <v>449</v>
      </c>
      <c r="H51" s="811">
        <f>SUM(H47:H49)</f>
        <v>0</v>
      </c>
    </row>
    <row r="52" spans="1:8">
      <c r="B52" s="589"/>
      <c r="C52" s="589"/>
      <c r="D52" s="590"/>
    </row>
    <row r="53" spans="1:8">
      <c r="B53" s="559"/>
    </row>
    <row r="54" spans="1:8">
      <c r="A54" s="558"/>
      <c r="B54" s="942" t="s">
        <v>467</v>
      </c>
      <c r="C54" s="943"/>
      <c r="D54" s="943"/>
      <c r="E54" s="943"/>
      <c r="F54" s="943"/>
      <c r="G54" s="802"/>
      <c r="H54" s="802"/>
    </row>
    <row r="55" spans="1:8">
      <c r="B55" s="945" t="s">
        <v>468</v>
      </c>
      <c r="C55" s="946"/>
      <c r="D55" s="946"/>
      <c r="E55" s="946"/>
      <c r="F55" s="946"/>
    </row>
    <row r="56" spans="1:8" ht="14.4" thickBot="1">
      <c r="B56" s="559"/>
    </row>
    <row r="57" spans="1:8" ht="24.75" customHeight="1" thickBot="1">
      <c r="A57" s="558"/>
      <c r="B57" s="560" t="s">
        <v>422</v>
      </c>
      <c r="C57" s="561" t="s">
        <v>90</v>
      </c>
      <c r="D57" s="562" t="s">
        <v>423</v>
      </c>
      <c r="E57" s="563" t="s">
        <v>1</v>
      </c>
      <c r="F57" s="564" t="s">
        <v>2</v>
      </c>
      <c r="G57" s="803" t="s">
        <v>424</v>
      </c>
      <c r="H57" s="804" t="s">
        <v>425</v>
      </c>
    </row>
    <row r="58" spans="1:8">
      <c r="A58" s="591"/>
      <c r="B58" s="947" t="s">
        <v>469</v>
      </c>
      <c r="C58" s="948"/>
      <c r="D58" s="948"/>
      <c r="E58" s="592" t="s">
        <v>470</v>
      </c>
      <c r="F58" s="593">
        <v>1</v>
      </c>
      <c r="G58" s="821"/>
      <c r="H58" s="822">
        <f>F58*G58</f>
        <v>0</v>
      </c>
    </row>
    <row r="59" spans="1:8" s="558" customFormat="1" ht="82.8">
      <c r="A59" s="591"/>
      <c r="B59" s="594">
        <v>1</v>
      </c>
      <c r="C59" s="571" t="s">
        <v>471</v>
      </c>
      <c r="D59" s="572" t="s">
        <v>472</v>
      </c>
      <c r="E59" s="595" t="s">
        <v>99</v>
      </c>
      <c r="F59" s="587">
        <v>1</v>
      </c>
      <c r="G59" s="814"/>
      <c r="H59" s="815"/>
    </row>
    <row r="60" spans="1:8" ht="41.4">
      <c r="A60" s="569"/>
      <c r="B60" s="594">
        <f t="shared" ref="B60:B66" si="2">(B59+1)</f>
        <v>2</v>
      </c>
      <c r="C60" s="596" t="s">
        <v>473</v>
      </c>
      <c r="D60" s="572"/>
      <c r="E60" s="595" t="s">
        <v>445</v>
      </c>
      <c r="F60" s="587">
        <v>1</v>
      </c>
      <c r="G60" s="814"/>
      <c r="H60" s="815"/>
    </row>
    <row r="61" spans="1:8" ht="27.6">
      <c r="A61" s="569"/>
      <c r="B61" s="594">
        <f t="shared" si="2"/>
        <v>3</v>
      </c>
      <c r="C61" s="597" t="s">
        <v>474</v>
      </c>
      <c r="D61" s="598"/>
      <c r="E61" s="599" t="s">
        <v>445</v>
      </c>
      <c r="F61" s="600">
        <v>1</v>
      </c>
      <c r="G61" s="814"/>
      <c r="H61" s="815"/>
    </row>
    <row r="62" spans="1:8">
      <c r="A62" s="569"/>
      <c r="B62" s="594">
        <f t="shared" si="2"/>
        <v>4</v>
      </c>
      <c r="C62" s="571" t="s">
        <v>475</v>
      </c>
      <c r="D62" s="572"/>
      <c r="E62" s="595" t="s">
        <v>445</v>
      </c>
      <c r="F62" s="587">
        <v>12</v>
      </c>
      <c r="G62" s="814"/>
      <c r="H62" s="815"/>
    </row>
    <row r="63" spans="1:8">
      <c r="A63" s="569"/>
      <c r="B63" s="594">
        <f t="shared" si="2"/>
        <v>5</v>
      </c>
      <c r="C63" s="571" t="s">
        <v>476</v>
      </c>
      <c r="D63" s="572"/>
      <c r="E63" s="595" t="s">
        <v>445</v>
      </c>
      <c r="F63" s="587">
        <v>2</v>
      </c>
      <c r="G63" s="814"/>
      <c r="H63" s="815"/>
    </row>
    <row r="64" spans="1:8" ht="27.6">
      <c r="A64" s="569"/>
      <c r="B64" s="594">
        <f t="shared" si="2"/>
        <v>6</v>
      </c>
      <c r="C64" s="571" t="s">
        <v>477</v>
      </c>
      <c r="D64" s="572"/>
      <c r="E64" s="595" t="s">
        <v>445</v>
      </c>
      <c r="F64" s="587">
        <v>2</v>
      </c>
      <c r="G64" s="814"/>
      <c r="H64" s="815"/>
    </row>
    <row r="65" spans="1:8" ht="41.4">
      <c r="A65" s="569"/>
      <c r="B65" s="594">
        <f t="shared" si="2"/>
        <v>7</v>
      </c>
      <c r="C65" s="601" t="s">
        <v>478</v>
      </c>
      <c r="D65" s="572" t="s">
        <v>472</v>
      </c>
      <c r="E65" s="595" t="s">
        <v>445</v>
      </c>
      <c r="F65" s="587">
        <v>1</v>
      </c>
      <c r="G65" s="814"/>
      <c r="H65" s="815"/>
    </row>
    <row r="66" spans="1:8" ht="42" thickBot="1">
      <c r="A66" s="569"/>
      <c r="B66" s="574">
        <f t="shared" si="2"/>
        <v>8</v>
      </c>
      <c r="C66" s="575" t="s">
        <v>479</v>
      </c>
      <c r="D66" s="576"/>
      <c r="E66" s="602" t="s">
        <v>447</v>
      </c>
      <c r="F66" s="588">
        <v>1</v>
      </c>
      <c r="G66" s="816"/>
      <c r="H66" s="817"/>
    </row>
    <row r="67" spans="1:8">
      <c r="A67" s="603"/>
      <c r="B67" s="589"/>
      <c r="C67" s="589"/>
      <c r="D67" s="590"/>
      <c r="E67" s="603"/>
      <c r="F67" s="590"/>
    </row>
    <row r="68" spans="1:8">
      <c r="B68" s="559"/>
      <c r="G68" s="811" t="s">
        <v>449</v>
      </c>
      <c r="H68" s="811">
        <f>SUM(H58:H66)</f>
        <v>0</v>
      </c>
    </row>
    <row r="69" spans="1:8">
      <c r="B69" s="559"/>
      <c r="G69" s="818"/>
      <c r="H69" s="818"/>
    </row>
    <row r="70" spans="1:8">
      <c r="B70" s="559"/>
    </row>
    <row r="71" spans="1:8">
      <c r="A71" s="558"/>
      <c r="B71" s="942" t="s">
        <v>480</v>
      </c>
      <c r="C71" s="943"/>
      <c r="D71" s="943"/>
      <c r="E71" s="943"/>
      <c r="F71" s="943"/>
      <c r="G71" s="802"/>
      <c r="H71" s="802"/>
    </row>
    <row r="72" spans="1:8">
      <c r="B72" s="945" t="s">
        <v>481</v>
      </c>
      <c r="C72" s="946"/>
      <c r="D72" s="946"/>
      <c r="E72" s="946"/>
      <c r="F72" s="946"/>
    </row>
    <row r="73" spans="1:8" ht="14.4" thickBot="1">
      <c r="B73" s="559"/>
    </row>
    <row r="74" spans="1:8" ht="23.25" customHeight="1" thickBot="1">
      <c r="A74" s="558"/>
      <c r="B74" s="560" t="s">
        <v>422</v>
      </c>
      <c r="C74" s="561" t="s">
        <v>90</v>
      </c>
      <c r="D74" s="562" t="s">
        <v>423</v>
      </c>
      <c r="E74" s="563" t="s">
        <v>1</v>
      </c>
      <c r="F74" s="564" t="s">
        <v>2</v>
      </c>
      <c r="G74" s="803" t="s">
        <v>424</v>
      </c>
      <c r="H74" s="804" t="s">
        <v>425</v>
      </c>
    </row>
    <row r="75" spans="1:8">
      <c r="A75" s="569"/>
      <c r="B75" s="570">
        <v>1</v>
      </c>
      <c r="C75" s="571" t="s">
        <v>482</v>
      </c>
      <c r="D75" s="572" t="s">
        <v>483</v>
      </c>
      <c r="E75" s="571" t="s">
        <v>179</v>
      </c>
      <c r="F75" s="573">
        <v>75</v>
      </c>
      <c r="G75" s="814"/>
      <c r="H75" s="815">
        <f>F75*G75</f>
        <v>0</v>
      </c>
    </row>
    <row r="76" spans="1:8">
      <c r="A76" s="569"/>
      <c r="B76" s="570">
        <f>(B75+1)</f>
        <v>2</v>
      </c>
      <c r="C76" s="571" t="s">
        <v>484</v>
      </c>
      <c r="D76" s="572" t="s">
        <v>485</v>
      </c>
      <c r="E76" s="571" t="s">
        <v>179</v>
      </c>
      <c r="F76" s="573">
        <v>60</v>
      </c>
      <c r="G76" s="814"/>
      <c r="H76" s="815">
        <f>F76*G76</f>
        <v>0</v>
      </c>
    </row>
    <row r="77" spans="1:8" ht="27.6">
      <c r="A77" s="569"/>
      <c r="B77" s="604">
        <f t="shared" ref="B77:B82" si="3">B76+1</f>
        <v>3</v>
      </c>
      <c r="C77" s="571" t="s">
        <v>486</v>
      </c>
      <c r="D77" s="605" t="s">
        <v>487</v>
      </c>
      <c r="E77" s="605" t="s">
        <v>445</v>
      </c>
      <c r="F77" s="587">
        <v>10</v>
      </c>
      <c r="G77" s="823"/>
      <c r="H77" s="824">
        <f>(F77*G77)</f>
        <v>0</v>
      </c>
    </row>
    <row r="78" spans="1:8" ht="27.6">
      <c r="A78" s="569"/>
      <c r="B78" s="604">
        <f t="shared" si="3"/>
        <v>4</v>
      </c>
      <c r="C78" s="571" t="s">
        <v>488</v>
      </c>
      <c r="D78" s="605" t="s">
        <v>489</v>
      </c>
      <c r="E78" s="605" t="s">
        <v>445</v>
      </c>
      <c r="F78" s="587">
        <v>10</v>
      </c>
      <c r="G78" s="823"/>
      <c r="H78" s="824">
        <f>(F78*G78)</f>
        <v>0</v>
      </c>
    </row>
    <row r="79" spans="1:8" ht="27.6">
      <c r="A79" s="569"/>
      <c r="B79" s="604">
        <f t="shared" si="3"/>
        <v>5</v>
      </c>
      <c r="C79" s="571" t="s">
        <v>490</v>
      </c>
      <c r="D79" s="605" t="s">
        <v>491</v>
      </c>
      <c r="E79" s="605" t="s">
        <v>445</v>
      </c>
      <c r="F79" s="587">
        <v>15</v>
      </c>
      <c r="G79" s="823"/>
      <c r="H79" s="824">
        <f>(F79*G79)</f>
        <v>0</v>
      </c>
    </row>
    <row r="80" spans="1:8" ht="27.6">
      <c r="A80" s="569"/>
      <c r="B80" s="604">
        <f t="shared" si="3"/>
        <v>6</v>
      </c>
      <c r="C80" s="571" t="s">
        <v>492</v>
      </c>
      <c r="D80" s="605" t="s">
        <v>493</v>
      </c>
      <c r="E80" s="605" t="s">
        <v>445</v>
      </c>
      <c r="F80" s="587">
        <v>30</v>
      </c>
      <c r="G80" s="823"/>
      <c r="H80" s="824">
        <f>(F80*G80)</f>
        <v>0</v>
      </c>
    </row>
    <row r="81" spans="1:8">
      <c r="A81" s="569"/>
      <c r="B81" s="604">
        <f t="shared" si="3"/>
        <v>7</v>
      </c>
      <c r="C81" s="571" t="s">
        <v>494</v>
      </c>
      <c r="D81" s="605" t="s">
        <v>495</v>
      </c>
      <c r="E81" s="605" t="s">
        <v>445</v>
      </c>
      <c r="F81" s="587">
        <v>4</v>
      </c>
      <c r="G81" s="823"/>
      <c r="H81" s="824">
        <f>(F81*G81)</f>
        <v>0</v>
      </c>
    </row>
    <row r="82" spans="1:8" ht="41.4">
      <c r="A82" s="569"/>
      <c r="B82" s="604">
        <f t="shared" si="3"/>
        <v>8</v>
      </c>
      <c r="C82" s="571" t="s">
        <v>496</v>
      </c>
      <c r="D82" s="572"/>
      <c r="E82" s="571" t="s">
        <v>445</v>
      </c>
      <c r="F82" s="573">
        <v>15</v>
      </c>
      <c r="G82" s="814"/>
      <c r="H82" s="815">
        <f>F82*G82</f>
        <v>0</v>
      </c>
    </row>
    <row r="83" spans="1:8" ht="42" thickBot="1">
      <c r="A83" s="569"/>
      <c r="B83" s="574">
        <f>(B82+1)</f>
        <v>9</v>
      </c>
      <c r="C83" s="575" t="s">
        <v>497</v>
      </c>
      <c r="D83" s="576"/>
      <c r="E83" s="575" t="s">
        <v>447</v>
      </c>
      <c r="F83" s="577">
        <v>1</v>
      </c>
      <c r="G83" s="816"/>
      <c r="H83" s="817">
        <f>F83*G83</f>
        <v>0</v>
      </c>
    </row>
    <row r="84" spans="1:8">
      <c r="B84" s="559"/>
    </row>
    <row r="85" spans="1:8">
      <c r="B85" s="559"/>
      <c r="G85" s="811" t="s">
        <v>449</v>
      </c>
      <c r="H85" s="811">
        <f>SUM(H75:H83)</f>
        <v>0</v>
      </c>
    </row>
    <row r="86" spans="1:8">
      <c r="B86" s="559"/>
    </row>
    <row r="87" spans="1:8">
      <c r="B87" s="559"/>
    </row>
    <row r="88" spans="1:8">
      <c r="B88" s="943" t="s">
        <v>498</v>
      </c>
      <c r="C88" s="943"/>
      <c r="D88" s="943"/>
      <c r="E88" s="943"/>
      <c r="F88" s="943"/>
    </row>
    <row r="89" spans="1:8" ht="14.4" thickBot="1">
      <c r="B89" s="559"/>
    </row>
    <row r="90" spans="1:8" ht="24" customHeight="1" thickBot="1">
      <c r="A90" s="558"/>
      <c r="B90" s="578" t="s">
        <v>422</v>
      </c>
      <c r="C90" s="579" t="s">
        <v>90</v>
      </c>
      <c r="D90" s="606" t="s">
        <v>423</v>
      </c>
      <c r="E90" s="563" t="s">
        <v>1</v>
      </c>
      <c r="F90" s="607" t="s">
        <v>2</v>
      </c>
      <c r="G90" s="803" t="s">
        <v>424</v>
      </c>
      <c r="H90" s="804" t="s">
        <v>425</v>
      </c>
    </row>
    <row r="91" spans="1:8">
      <c r="B91" s="565">
        <v>1</v>
      </c>
      <c r="C91" s="566" t="s">
        <v>499</v>
      </c>
      <c r="D91" s="567"/>
      <c r="E91" s="566" t="s">
        <v>445</v>
      </c>
      <c r="F91" s="608">
        <v>1</v>
      </c>
      <c r="G91" s="821"/>
      <c r="H91" s="822">
        <f>F91*G91</f>
        <v>0</v>
      </c>
    </row>
    <row r="92" spans="1:8" ht="27.6">
      <c r="B92" s="609">
        <v>2</v>
      </c>
      <c r="C92" s="610" t="s">
        <v>500</v>
      </c>
      <c r="D92" s="611"/>
      <c r="E92" s="610" t="s">
        <v>99</v>
      </c>
      <c r="F92" s="612">
        <v>1</v>
      </c>
      <c r="G92" s="814"/>
      <c r="H92" s="815">
        <f>F92*G92</f>
        <v>0</v>
      </c>
    </row>
    <row r="93" spans="1:8" ht="28.2" thickBot="1">
      <c r="B93" s="574">
        <v>3</v>
      </c>
      <c r="C93" s="575" t="s">
        <v>501</v>
      </c>
      <c r="D93" s="576"/>
      <c r="E93" s="575" t="s">
        <v>447</v>
      </c>
      <c r="F93" s="577">
        <v>1</v>
      </c>
      <c r="G93" s="816"/>
      <c r="H93" s="817">
        <f>F93*G93</f>
        <v>0</v>
      </c>
    </row>
    <row r="94" spans="1:8" ht="14.4" thickBot="1">
      <c r="B94" s="559"/>
    </row>
    <row r="95" spans="1:8" ht="14.4" thickBot="1">
      <c r="B95" s="559"/>
      <c r="G95" s="825" t="s">
        <v>449</v>
      </c>
      <c r="H95" s="826">
        <f>SUM(H91:H93)</f>
        <v>0</v>
      </c>
    </row>
    <row r="96" spans="1:8">
      <c r="B96" s="559"/>
    </row>
    <row r="97" spans="1:8">
      <c r="B97" s="559"/>
    </row>
    <row r="98" spans="1:8" ht="14.4" thickBot="1">
      <c r="A98" s="613"/>
      <c r="B98" s="613"/>
      <c r="C98" s="949" t="s">
        <v>502</v>
      </c>
      <c r="D98" s="949"/>
      <c r="E98" s="949"/>
      <c r="F98" s="950"/>
      <c r="G98" s="827"/>
      <c r="H98" s="828">
        <f>H95+H85+H68+H51+H40+H27</f>
        <v>0</v>
      </c>
    </row>
    <row r="99" spans="1:8" ht="14.4" thickTop="1">
      <c r="C99" s="943"/>
      <c r="D99" s="943"/>
      <c r="E99" s="943"/>
      <c r="F99" s="946"/>
      <c r="H99" s="802"/>
    </row>
    <row r="100" spans="1:8">
      <c r="C100" s="943"/>
      <c r="D100" s="943"/>
      <c r="E100" s="943"/>
      <c r="F100" s="946"/>
      <c r="H100" s="802"/>
    </row>
  </sheetData>
  <sheetProtection password="F68E" sheet="1" objects="1" scenarios="1"/>
  <mergeCells count="16">
    <mergeCell ref="B72:F72"/>
    <mergeCell ref="B88:F88"/>
    <mergeCell ref="C98:F98"/>
    <mergeCell ref="C99:F99"/>
    <mergeCell ref="C100:F100"/>
    <mergeCell ref="B71:F71"/>
    <mergeCell ref="B3:F3"/>
    <mergeCell ref="B6:F6"/>
    <mergeCell ref="B7:F7"/>
    <mergeCell ref="B30:F30"/>
    <mergeCell ref="B31:F31"/>
    <mergeCell ref="B43:F43"/>
    <mergeCell ref="B44:F44"/>
    <mergeCell ref="B54:F54"/>
    <mergeCell ref="B55:F55"/>
    <mergeCell ref="B58:D58"/>
  </mergeCells>
  <pageMargins left="0.75" right="0.75" top="1" bottom="1" header="0" footer="0"/>
  <pageSetup paperSize="9" scale="89" orientation="portrait" r:id="rId1"/>
  <headerFooter alignWithMargins="0"/>
</worksheet>
</file>

<file path=xl/worksheets/sheet6.xml><?xml version="1.0" encoding="utf-8"?>
<worksheet xmlns="http://schemas.openxmlformats.org/spreadsheetml/2006/main" xmlns:r="http://schemas.openxmlformats.org/officeDocument/2006/relationships">
  <sheetPr>
    <tabColor rgb="FFFF0000"/>
  </sheetPr>
  <dimension ref="A1:F113"/>
  <sheetViews>
    <sheetView topLeftCell="A97" workbookViewId="0">
      <selection activeCell="F39" sqref="F39"/>
    </sheetView>
  </sheetViews>
  <sheetFormatPr defaultRowHeight="13.2"/>
  <cols>
    <col min="1" max="1" width="4.6640625" style="1026" customWidth="1"/>
    <col min="2" max="2" width="38.44140625" style="1026" customWidth="1"/>
    <col min="3" max="3" width="9.21875" style="1026" customWidth="1"/>
    <col min="4" max="4" width="10.6640625" style="1026" customWidth="1"/>
    <col min="5" max="5" width="15.44140625" style="975" customWidth="1"/>
    <col min="6" max="6" width="17.6640625" style="975" customWidth="1"/>
  </cols>
  <sheetData>
    <row r="1" spans="1:6">
      <c r="A1" s="976"/>
      <c r="B1" s="977"/>
      <c r="C1" s="978"/>
      <c r="D1" s="979"/>
      <c r="E1" s="952"/>
      <c r="F1" s="953"/>
    </row>
    <row r="2" spans="1:6" ht="22.2" customHeight="1">
      <c r="A2" s="554" t="s">
        <v>89</v>
      </c>
      <c r="B2" s="246" t="s">
        <v>90</v>
      </c>
      <c r="C2" s="246" t="s">
        <v>1</v>
      </c>
      <c r="D2" s="555" t="s">
        <v>2</v>
      </c>
      <c r="E2" s="768" t="s">
        <v>91</v>
      </c>
      <c r="F2" s="954" t="s">
        <v>4</v>
      </c>
    </row>
    <row r="3" spans="1:6">
      <c r="A3" s="980"/>
      <c r="B3" s="981"/>
      <c r="C3" s="982"/>
      <c r="D3" s="983"/>
      <c r="E3" s="955"/>
      <c r="F3" s="956"/>
    </row>
    <row r="4" spans="1:6" ht="15.6">
      <c r="A4" s="984"/>
      <c r="B4" s="985" t="s">
        <v>350</v>
      </c>
      <c r="C4" s="986"/>
      <c r="D4" s="987"/>
      <c r="E4" s="957"/>
      <c r="F4" s="958"/>
    </row>
    <row r="5" spans="1:6" ht="13.8">
      <c r="A5" s="988"/>
      <c r="B5" s="989"/>
      <c r="C5" s="990"/>
      <c r="D5" s="991"/>
      <c r="E5" s="959"/>
      <c r="F5" s="960"/>
    </row>
    <row r="6" spans="1:6" ht="79.2">
      <c r="A6" s="992"/>
      <c r="B6" s="993" t="s">
        <v>351</v>
      </c>
      <c r="C6" s="994"/>
      <c r="D6" s="995"/>
      <c r="E6" s="961"/>
      <c r="F6" s="962"/>
    </row>
    <row r="7" spans="1:6" ht="26.4">
      <c r="A7" s="992"/>
      <c r="B7" s="996" t="s">
        <v>352</v>
      </c>
      <c r="C7" s="994"/>
      <c r="D7" s="995"/>
      <c r="E7" s="961"/>
      <c r="F7" s="962"/>
    </row>
    <row r="8" spans="1:6" ht="30.6" customHeight="1">
      <c r="A8" s="992"/>
      <c r="B8" s="996" t="s">
        <v>353</v>
      </c>
      <c r="C8" s="994"/>
      <c r="D8" s="995"/>
      <c r="E8" s="961"/>
      <c r="F8" s="962"/>
    </row>
    <row r="9" spans="1:6" ht="46.2" customHeight="1">
      <c r="A9" s="992"/>
      <c r="B9" s="996" t="s">
        <v>354</v>
      </c>
      <c r="C9" s="994"/>
      <c r="D9" s="995"/>
      <c r="E9" s="961"/>
      <c r="F9" s="962"/>
    </row>
    <row r="10" spans="1:6" ht="46.8" customHeight="1">
      <c r="A10" s="992"/>
      <c r="B10" s="996" t="s">
        <v>355</v>
      </c>
      <c r="C10" s="994"/>
      <c r="D10" s="995"/>
      <c r="E10" s="961"/>
      <c r="F10" s="962"/>
    </row>
    <row r="11" spans="1:6" ht="13.8">
      <c r="A11" s="992"/>
      <c r="B11" s="996"/>
      <c r="C11" s="994"/>
      <c r="D11" s="995"/>
      <c r="E11" s="961"/>
      <c r="F11" s="962"/>
    </row>
    <row r="12" spans="1:6" ht="39.6">
      <c r="A12" s="992"/>
      <c r="B12" s="996" t="s">
        <v>356</v>
      </c>
      <c r="C12" s="994"/>
      <c r="D12" s="995"/>
      <c r="E12" s="961"/>
      <c r="F12" s="962"/>
    </row>
    <row r="13" spans="1:6" ht="71.400000000000006" customHeight="1">
      <c r="A13" s="992"/>
      <c r="B13" s="996" t="s">
        <v>357</v>
      </c>
      <c r="C13" s="994"/>
      <c r="D13" s="995"/>
      <c r="E13" s="961"/>
      <c r="F13" s="962"/>
    </row>
    <row r="14" spans="1:6" ht="39.6">
      <c r="A14" s="992"/>
      <c r="B14" s="996" t="s">
        <v>358</v>
      </c>
      <c r="C14" s="994"/>
      <c r="D14" s="995"/>
      <c r="E14" s="961"/>
      <c r="F14" s="962"/>
    </row>
    <row r="15" spans="1:6" ht="52.8">
      <c r="A15" s="992"/>
      <c r="B15" s="996" t="s">
        <v>359</v>
      </c>
      <c r="C15" s="994"/>
      <c r="D15" s="995"/>
      <c r="E15" s="961"/>
      <c r="F15" s="962"/>
    </row>
    <row r="16" spans="1:6" ht="13.8">
      <c r="A16" s="992"/>
      <c r="B16" s="996"/>
      <c r="C16" s="994"/>
      <c r="D16" s="995"/>
      <c r="E16" s="961"/>
      <c r="F16" s="962"/>
    </row>
    <row r="17" spans="1:6" ht="13.8">
      <c r="A17" s="992" t="s">
        <v>7</v>
      </c>
      <c r="B17" s="997" t="s">
        <v>360</v>
      </c>
      <c r="C17" s="998"/>
      <c r="D17" s="999"/>
      <c r="E17" s="963"/>
      <c r="F17" s="964"/>
    </row>
    <row r="18" spans="1:6" ht="13.8">
      <c r="A18" s="992"/>
      <c r="B18" s="996"/>
      <c r="C18" s="1000"/>
      <c r="D18" s="1001"/>
      <c r="E18" s="965"/>
      <c r="F18" s="966"/>
    </row>
    <row r="19" spans="1:6">
      <c r="A19" s="1002" t="s">
        <v>26</v>
      </c>
      <c r="B19" s="1003" t="s">
        <v>361</v>
      </c>
      <c r="C19" s="1004"/>
      <c r="D19" s="1005"/>
      <c r="E19" s="965"/>
      <c r="F19" s="966"/>
    </row>
    <row r="20" spans="1:6">
      <c r="A20" s="1006"/>
      <c r="B20" s="993"/>
      <c r="C20" s="1004"/>
      <c r="D20" s="1005"/>
      <c r="E20" s="965"/>
      <c r="F20" s="966"/>
    </row>
    <row r="21" spans="1:6" ht="26.4">
      <c r="A21" s="1002"/>
      <c r="B21" s="1007" t="s">
        <v>362</v>
      </c>
      <c r="C21" s="1004"/>
      <c r="D21" s="1005"/>
      <c r="E21" s="965"/>
      <c r="F21" s="966"/>
    </row>
    <row r="22" spans="1:6">
      <c r="A22" s="1006"/>
      <c r="B22" s="1007" t="s">
        <v>363</v>
      </c>
      <c r="C22" s="1004"/>
      <c r="D22" s="1005"/>
      <c r="E22" s="965"/>
      <c r="F22" s="966"/>
    </row>
    <row r="23" spans="1:6">
      <c r="A23" s="1006"/>
      <c r="B23" s="1007" t="s">
        <v>364</v>
      </c>
      <c r="C23" s="1004"/>
      <c r="D23" s="1005"/>
      <c r="E23" s="965"/>
      <c r="F23" s="966"/>
    </row>
    <row r="24" spans="1:6" ht="26.4">
      <c r="A24" s="1006"/>
      <c r="B24" s="1007" t="s">
        <v>365</v>
      </c>
      <c r="C24" s="1004"/>
      <c r="D24" s="1005"/>
      <c r="E24" s="965"/>
      <c r="F24" s="966"/>
    </row>
    <row r="25" spans="1:6">
      <c r="A25" s="1006"/>
      <c r="B25" s="1007" t="s">
        <v>366</v>
      </c>
      <c r="C25" s="1004"/>
      <c r="D25" s="1005"/>
      <c r="E25" s="965"/>
      <c r="F25" s="966"/>
    </row>
    <row r="26" spans="1:6">
      <c r="A26" s="1006"/>
      <c r="B26" s="1007" t="s">
        <v>367</v>
      </c>
      <c r="C26" s="1004" t="s">
        <v>11</v>
      </c>
      <c r="D26" s="1005">
        <v>3</v>
      </c>
      <c r="E26" s="965"/>
      <c r="F26" s="966">
        <f t="shared" ref="F26:F89" si="0">D26*E26</f>
        <v>0</v>
      </c>
    </row>
    <row r="27" spans="1:6">
      <c r="A27" s="1006"/>
      <c r="B27" s="1007"/>
      <c r="C27" s="1004"/>
      <c r="D27" s="1005"/>
      <c r="E27" s="965"/>
      <c r="F27" s="966"/>
    </row>
    <row r="28" spans="1:6">
      <c r="A28" s="1006"/>
      <c r="B28" s="1007"/>
      <c r="C28" s="1004"/>
      <c r="D28" s="1005"/>
      <c r="E28" s="965"/>
      <c r="F28" s="966"/>
    </row>
    <row r="29" spans="1:6">
      <c r="A29" s="1006"/>
      <c r="B29" s="1007"/>
      <c r="C29" s="1004"/>
      <c r="D29" s="1005"/>
      <c r="E29" s="965"/>
      <c r="F29" s="966"/>
    </row>
    <row r="30" spans="1:6">
      <c r="A30" s="1008" t="s">
        <v>368</v>
      </c>
      <c r="B30" s="1003" t="s">
        <v>369</v>
      </c>
      <c r="C30" s="1004"/>
      <c r="D30" s="1005"/>
      <c r="E30" s="965"/>
      <c r="F30" s="966"/>
    </row>
    <row r="31" spans="1:6">
      <c r="A31" s="1008"/>
      <c r="B31" s="993"/>
      <c r="C31" s="1004"/>
      <c r="D31" s="1005"/>
      <c r="E31" s="965"/>
      <c r="F31" s="966"/>
    </row>
    <row r="32" spans="1:6" ht="26.4">
      <c r="A32" s="1008"/>
      <c r="B32" s="993" t="s">
        <v>370</v>
      </c>
      <c r="C32" s="1004"/>
      <c r="D32" s="1005"/>
      <c r="E32" s="965"/>
      <c r="F32" s="966"/>
    </row>
    <row r="33" spans="1:6" ht="52.8">
      <c r="A33" s="1008"/>
      <c r="B33" s="993" t="s">
        <v>371</v>
      </c>
      <c r="C33" s="1004" t="s">
        <v>11</v>
      </c>
      <c r="D33" s="1005">
        <v>1</v>
      </c>
      <c r="E33" s="965"/>
      <c r="F33" s="966"/>
    </row>
    <row r="34" spans="1:6">
      <c r="A34" s="1008"/>
      <c r="B34" s="993" t="s">
        <v>372</v>
      </c>
      <c r="C34" s="1004" t="s">
        <v>11</v>
      </c>
      <c r="D34" s="1005">
        <v>1</v>
      </c>
      <c r="E34" s="965"/>
      <c r="F34" s="966"/>
    </row>
    <row r="35" spans="1:6">
      <c r="A35" s="1009"/>
      <c r="B35" s="1010" t="s">
        <v>373</v>
      </c>
      <c r="C35" s="1011" t="s">
        <v>11</v>
      </c>
      <c r="D35" s="1012">
        <v>1</v>
      </c>
      <c r="E35" s="967"/>
      <c r="F35" s="966"/>
    </row>
    <row r="36" spans="1:6">
      <c r="A36" s="1009"/>
      <c r="B36" s="1010" t="s">
        <v>374</v>
      </c>
      <c r="C36" s="1011" t="s">
        <v>11</v>
      </c>
      <c r="D36" s="1012">
        <v>1</v>
      </c>
      <c r="E36" s="967"/>
      <c r="F36" s="966">
        <f t="shared" si="0"/>
        <v>0</v>
      </c>
    </row>
    <row r="37" spans="1:6">
      <c r="A37" s="1009"/>
      <c r="B37" s="1010"/>
      <c r="C37" s="1011"/>
      <c r="D37" s="1012"/>
      <c r="E37" s="967"/>
      <c r="F37" s="966"/>
    </row>
    <row r="38" spans="1:6">
      <c r="A38" s="1009"/>
      <c r="B38" s="490" t="s">
        <v>375</v>
      </c>
      <c r="C38" s="1011"/>
      <c r="D38" s="1012"/>
      <c r="E38" s="967"/>
      <c r="F38" s="966"/>
    </row>
    <row r="39" spans="1:6">
      <c r="A39" s="1009"/>
      <c r="B39" s="1010" t="s">
        <v>374</v>
      </c>
      <c r="C39" s="1011" t="s">
        <v>11</v>
      </c>
      <c r="D39" s="1013">
        <v>1</v>
      </c>
      <c r="E39" s="967"/>
      <c r="F39" s="966">
        <f t="shared" si="0"/>
        <v>0</v>
      </c>
    </row>
    <row r="40" spans="1:6">
      <c r="A40" s="1014"/>
      <c r="B40" s="1015"/>
      <c r="C40" s="1015"/>
      <c r="D40" s="1009"/>
      <c r="E40" s="968"/>
      <c r="F40" s="966"/>
    </row>
    <row r="41" spans="1:6">
      <c r="A41" s="1008"/>
      <c r="B41" s="1003"/>
      <c r="C41" s="1004"/>
      <c r="D41" s="1005"/>
      <c r="E41" s="965"/>
      <c r="F41" s="966"/>
    </row>
    <row r="42" spans="1:6">
      <c r="A42" s="1009"/>
      <c r="B42" s="1010"/>
      <c r="C42" s="1011"/>
      <c r="D42" s="1012"/>
      <c r="E42" s="967"/>
      <c r="F42" s="966"/>
    </row>
    <row r="43" spans="1:6">
      <c r="A43" s="1009"/>
      <c r="B43" s="1010"/>
      <c r="C43" s="1011"/>
      <c r="D43" s="1012"/>
      <c r="E43" s="967"/>
      <c r="F43" s="966"/>
    </row>
    <row r="44" spans="1:6">
      <c r="A44" s="1008" t="s">
        <v>376</v>
      </c>
      <c r="B44" s="1003" t="s">
        <v>377</v>
      </c>
      <c r="C44" s="1004"/>
      <c r="D44" s="1005"/>
      <c r="E44" s="965"/>
      <c r="F44" s="966"/>
    </row>
    <row r="45" spans="1:6">
      <c r="A45" s="1008"/>
      <c r="B45" s="1007"/>
      <c r="C45" s="1004"/>
      <c r="D45" s="1005"/>
      <c r="E45" s="965"/>
      <c r="F45" s="966"/>
    </row>
    <row r="46" spans="1:6" ht="26.4">
      <c r="A46" s="1008"/>
      <c r="B46" s="1007" t="s">
        <v>378</v>
      </c>
      <c r="C46" s="1004"/>
      <c r="D46" s="1005"/>
      <c r="E46" s="965"/>
      <c r="F46" s="966"/>
    </row>
    <row r="47" spans="1:6">
      <c r="A47" s="1008"/>
      <c r="B47" s="1007"/>
      <c r="C47" s="1004"/>
      <c r="D47" s="1005"/>
      <c r="E47" s="965"/>
      <c r="F47" s="966"/>
    </row>
    <row r="48" spans="1:6" ht="158.4">
      <c r="A48" s="1008"/>
      <c r="B48" s="1007" t="s">
        <v>379</v>
      </c>
      <c r="C48" s="1004"/>
      <c r="D48" s="1005"/>
      <c r="E48" s="965"/>
      <c r="F48" s="966"/>
    </row>
    <row r="49" spans="1:6">
      <c r="A49" s="1008"/>
      <c r="B49" s="1007" t="s">
        <v>380</v>
      </c>
      <c r="C49" s="1004" t="s">
        <v>11</v>
      </c>
      <c r="D49" s="1005">
        <v>1</v>
      </c>
      <c r="E49" s="965"/>
      <c r="F49" s="966">
        <f t="shared" si="0"/>
        <v>0</v>
      </c>
    </row>
    <row r="50" spans="1:6">
      <c r="A50" s="1008"/>
      <c r="B50" s="1007"/>
      <c r="C50" s="1004"/>
      <c r="D50" s="1005"/>
      <c r="E50" s="965"/>
      <c r="F50" s="966"/>
    </row>
    <row r="51" spans="1:6">
      <c r="A51" s="1008"/>
      <c r="B51" s="1007"/>
      <c r="C51" s="1004"/>
      <c r="D51" s="1005"/>
      <c r="E51" s="965"/>
      <c r="F51" s="966"/>
    </row>
    <row r="52" spans="1:6" ht="26.4">
      <c r="A52" s="1008"/>
      <c r="B52" s="1007" t="s">
        <v>381</v>
      </c>
      <c r="C52" s="1004"/>
      <c r="D52" s="1005"/>
      <c r="E52" s="965"/>
      <c r="F52" s="966"/>
    </row>
    <row r="53" spans="1:6">
      <c r="A53" s="1008"/>
      <c r="B53" s="1007" t="s">
        <v>382</v>
      </c>
      <c r="C53" s="1004" t="s">
        <v>11</v>
      </c>
      <c r="D53" s="1005">
        <v>1</v>
      </c>
      <c r="E53" s="965"/>
      <c r="F53" s="966">
        <f t="shared" si="0"/>
        <v>0</v>
      </c>
    </row>
    <row r="54" spans="1:6">
      <c r="A54" s="1008"/>
      <c r="B54" s="1007" t="s">
        <v>383</v>
      </c>
      <c r="C54" s="1004" t="s">
        <v>11</v>
      </c>
      <c r="D54" s="1005">
        <v>1</v>
      </c>
      <c r="E54" s="965"/>
      <c r="F54" s="966">
        <f t="shared" si="0"/>
        <v>0</v>
      </c>
    </row>
    <row r="55" spans="1:6">
      <c r="A55" s="1008"/>
      <c r="B55" s="1007"/>
      <c r="C55" s="1004"/>
      <c r="D55" s="1005"/>
      <c r="E55" s="965"/>
      <c r="F55" s="966"/>
    </row>
    <row r="56" spans="1:6">
      <c r="A56" s="1008"/>
      <c r="B56" s="1007"/>
      <c r="C56" s="1004"/>
      <c r="D56" s="1005"/>
      <c r="E56" s="965"/>
      <c r="F56" s="966"/>
    </row>
    <row r="57" spans="1:6" ht="52.8">
      <c r="A57" s="1008"/>
      <c r="B57" s="1007" t="s">
        <v>384</v>
      </c>
      <c r="C57" s="1004"/>
      <c r="D57" s="1005"/>
      <c r="E57" s="965"/>
      <c r="F57" s="966"/>
    </row>
    <row r="58" spans="1:6">
      <c r="A58" s="1008"/>
      <c r="B58" s="1007" t="s">
        <v>385</v>
      </c>
      <c r="C58" s="1004" t="s">
        <v>11</v>
      </c>
      <c r="D58" s="1005">
        <v>3</v>
      </c>
      <c r="E58" s="965"/>
      <c r="F58" s="966">
        <f t="shared" si="0"/>
        <v>0</v>
      </c>
    </row>
    <row r="59" spans="1:6">
      <c r="A59" s="1008"/>
      <c r="B59" s="1007"/>
      <c r="C59" s="1004"/>
      <c r="D59" s="1005"/>
      <c r="E59" s="965"/>
      <c r="F59" s="966"/>
    </row>
    <row r="60" spans="1:6" ht="52.8">
      <c r="A60" s="1008"/>
      <c r="B60" s="1007" t="s">
        <v>386</v>
      </c>
      <c r="C60" s="1004"/>
      <c r="D60" s="1005"/>
      <c r="E60" s="965"/>
      <c r="F60" s="969"/>
    </row>
    <row r="61" spans="1:6">
      <c r="A61" s="1008"/>
      <c r="B61" s="1007" t="s">
        <v>387</v>
      </c>
      <c r="C61" s="1004" t="s">
        <v>11</v>
      </c>
      <c r="D61" s="1005">
        <v>1</v>
      </c>
      <c r="E61" s="965"/>
      <c r="F61" s="969"/>
    </row>
    <row r="62" spans="1:6">
      <c r="A62" s="1008"/>
      <c r="B62" s="1007" t="s">
        <v>388</v>
      </c>
      <c r="C62" s="1004" t="s">
        <v>11</v>
      </c>
      <c r="D62" s="1005">
        <v>1</v>
      </c>
      <c r="E62" s="965"/>
      <c r="F62" s="969"/>
    </row>
    <row r="63" spans="1:6" ht="26.4">
      <c r="A63" s="1008"/>
      <c r="B63" s="1007" t="s">
        <v>389</v>
      </c>
      <c r="C63" s="1004" t="s">
        <v>11</v>
      </c>
      <c r="D63" s="1005">
        <v>2</v>
      </c>
      <c r="E63" s="965"/>
      <c r="F63" s="969"/>
    </row>
    <row r="64" spans="1:6">
      <c r="A64" s="1008"/>
      <c r="B64" s="1007" t="s">
        <v>390</v>
      </c>
      <c r="C64" s="1004" t="s">
        <v>11</v>
      </c>
      <c r="D64" s="1005">
        <v>1</v>
      </c>
      <c r="E64" s="965"/>
      <c r="F64" s="969"/>
    </row>
    <row r="65" spans="1:6">
      <c r="A65" s="1008"/>
      <c r="B65" s="1007" t="s">
        <v>391</v>
      </c>
      <c r="C65" s="1004" t="s">
        <v>11</v>
      </c>
      <c r="D65" s="1005">
        <v>1</v>
      </c>
      <c r="E65" s="965"/>
      <c r="F65" s="969"/>
    </row>
    <row r="66" spans="1:6">
      <c r="A66" s="1008"/>
      <c r="B66" s="1007" t="s">
        <v>392</v>
      </c>
      <c r="C66" s="1004" t="s">
        <v>11</v>
      </c>
      <c r="D66" s="1005">
        <v>1</v>
      </c>
      <c r="E66" s="965"/>
      <c r="F66" s="969"/>
    </row>
    <row r="67" spans="1:6" ht="26.4">
      <c r="A67" s="1008"/>
      <c r="B67" s="1007" t="s">
        <v>393</v>
      </c>
      <c r="C67" s="1004" t="s">
        <v>11</v>
      </c>
      <c r="D67" s="1005">
        <v>1</v>
      </c>
      <c r="E67" s="965"/>
      <c r="F67" s="969"/>
    </row>
    <row r="68" spans="1:6" ht="39.6">
      <c r="A68" s="1008"/>
      <c r="B68" s="1007" t="s">
        <v>394</v>
      </c>
      <c r="C68" s="1004" t="s">
        <v>11</v>
      </c>
      <c r="D68" s="1005">
        <v>1</v>
      </c>
      <c r="E68" s="965"/>
      <c r="F68" s="969"/>
    </row>
    <row r="69" spans="1:6">
      <c r="A69" s="1008"/>
      <c r="B69" s="1007" t="s">
        <v>374</v>
      </c>
      <c r="C69" s="1004" t="s">
        <v>99</v>
      </c>
      <c r="D69" s="1005">
        <v>1</v>
      </c>
      <c r="E69" s="965"/>
      <c r="F69" s="966">
        <f t="shared" si="0"/>
        <v>0</v>
      </c>
    </row>
    <row r="70" spans="1:6">
      <c r="A70" s="1008"/>
      <c r="B70" s="1007"/>
      <c r="C70" s="1004"/>
      <c r="D70" s="1005"/>
      <c r="E70" s="965"/>
      <c r="F70" s="966"/>
    </row>
    <row r="71" spans="1:6" ht="118.8">
      <c r="A71" s="1008"/>
      <c r="B71" s="1007" t="s">
        <v>395</v>
      </c>
      <c r="C71" s="1004" t="s">
        <v>11</v>
      </c>
      <c r="D71" s="1005">
        <v>1</v>
      </c>
      <c r="E71" s="965"/>
      <c r="F71" s="966">
        <f t="shared" si="0"/>
        <v>0</v>
      </c>
    </row>
    <row r="72" spans="1:6">
      <c r="A72" s="1008"/>
      <c r="B72" s="1007"/>
      <c r="C72" s="1004"/>
      <c r="D72" s="1005"/>
      <c r="E72" s="965"/>
      <c r="F72" s="966"/>
    </row>
    <row r="73" spans="1:6" ht="39.6">
      <c r="A73" s="1008"/>
      <c r="B73" s="1007" t="s">
        <v>396</v>
      </c>
      <c r="C73" s="1004"/>
      <c r="D73" s="1005"/>
      <c r="E73" s="965"/>
      <c r="F73" s="966"/>
    </row>
    <row r="74" spans="1:6">
      <c r="A74" s="1008"/>
      <c r="B74" s="1007" t="s">
        <v>387</v>
      </c>
      <c r="C74" s="1004" t="s">
        <v>11</v>
      </c>
      <c r="D74" s="1005">
        <v>1</v>
      </c>
      <c r="E74" s="965"/>
      <c r="F74" s="966"/>
    </row>
    <row r="75" spans="1:6" ht="26.4">
      <c r="A75" s="1008"/>
      <c r="B75" s="1007" t="s">
        <v>389</v>
      </c>
      <c r="C75" s="1004" t="s">
        <v>11</v>
      </c>
      <c r="D75" s="1005">
        <v>1</v>
      </c>
      <c r="E75" s="965"/>
      <c r="F75" s="966"/>
    </row>
    <row r="76" spans="1:6">
      <c r="A76" s="1008"/>
      <c r="B76" s="1007" t="s">
        <v>397</v>
      </c>
      <c r="C76" s="1004" t="s">
        <v>11</v>
      </c>
      <c r="D76" s="1005">
        <v>1</v>
      </c>
      <c r="E76" s="965"/>
      <c r="F76" s="966"/>
    </row>
    <row r="77" spans="1:6" ht="26.4">
      <c r="A77" s="1008"/>
      <c r="B77" s="1007" t="s">
        <v>398</v>
      </c>
      <c r="C77" s="1004" t="s">
        <v>11</v>
      </c>
      <c r="D77" s="1005">
        <v>1</v>
      </c>
      <c r="E77" s="965"/>
      <c r="F77" s="966"/>
    </row>
    <row r="78" spans="1:6">
      <c r="A78" s="1008"/>
      <c r="B78" s="1007" t="s">
        <v>399</v>
      </c>
      <c r="C78" s="1004" t="s">
        <v>11</v>
      </c>
      <c r="D78" s="1005">
        <v>1</v>
      </c>
      <c r="E78" s="965"/>
      <c r="F78" s="966"/>
    </row>
    <row r="79" spans="1:6">
      <c r="A79" s="1008"/>
      <c r="B79" s="1007" t="s">
        <v>374</v>
      </c>
      <c r="C79" s="1004" t="s">
        <v>99</v>
      </c>
      <c r="D79" s="1005">
        <v>1</v>
      </c>
      <c r="E79" s="965"/>
      <c r="F79" s="966">
        <f t="shared" si="0"/>
        <v>0</v>
      </c>
    </row>
    <row r="80" spans="1:6">
      <c r="A80" s="1008"/>
      <c r="B80" s="1007"/>
      <c r="C80" s="1004"/>
      <c r="D80" s="1005"/>
      <c r="E80" s="965"/>
      <c r="F80" s="966"/>
    </row>
    <row r="81" spans="1:6">
      <c r="A81" s="1008"/>
      <c r="B81" s="1007"/>
      <c r="C81" s="1004"/>
      <c r="D81" s="1005"/>
      <c r="E81" s="965"/>
      <c r="F81" s="966"/>
    </row>
    <row r="82" spans="1:6" ht="118.8">
      <c r="A82" s="1008"/>
      <c r="B82" s="1007" t="s">
        <v>400</v>
      </c>
      <c r="C82" s="1004"/>
      <c r="D82" s="1016"/>
      <c r="E82" s="970"/>
      <c r="F82" s="971"/>
    </row>
    <row r="83" spans="1:6">
      <c r="A83" s="1008"/>
      <c r="B83" s="1007" t="s">
        <v>401</v>
      </c>
      <c r="C83" s="1004" t="s">
        <v>179</v>
      </c>
      <c r="D83" s="1016">
        <v>2</v>
      </c>
      <c r="E83" s="970"/>
      <c r="F83" s="971">
        <f t="shared" si="0"/>
        <v>0</v>
      </c>
    </row>
    <row r="84" spans="1:6">
      <c r="A84" s="1008"/>
      <c r="B84" s="1007" t="s">
        <v>402</v>
      </c>
      <c r="C84" s="1004" t="s">
        <v>179</v>
      </c>
      <c r="D84" s="1016">
        <v>4</v>
      </c>
      <c r="E84" s="970"/>
      <c r="F84" s="971">
        <f t="shared" si="0"/>
        <v>0</v>
      </c>
    </row>
    <row r="85" spans="1:6">
      <c r="A85" s="1008"/>
      <c r="B85" s="1007" t="s">
        <v>403</v>
      </c>
      <c r="C85" s="1004" t="s">
        <v>179</v>
      </c>
      <c r="D85" s="1016">
        <v>1</v>
      </c>
      <c r="E85" s="970"/>
      <c r="F85" s="971">
        <f t="shared" si="0"/>
        <v>0</v>
      </c>
    </row>
    <row r="86" spans="1:6">
      <c r="A86" s="1008"/>
      <c r="B86" s="1007"/>
      <c r="C86" s="1004"/>
      <c r="D86" s="1005"/>
      <c r="E86" s="965"/>
      <c r="F86" s="966"/>
    </row>
    <row r="87" spans="1:6" ht="92.4">
      <c r="A87" s="1008"/>
      <c r="B87" s="1007" t="s">
        <v>404</v>
      </c>
      <c r="C87" s="1004"/>
      <c r="D87" s="1005"/>
      <c r="E87" s="965"/>
      <c r="F87" s="966"/>
    </row>
    <row r="88" spans="1:6">
      <c r="A88" s="1008"/>
      <c r="B88" s="993" t="s">
        <v>405</v>
      </c>
      <c r="C88" s="1004" t="s">
        <v>179</v>
      </c>
      <c r="D88" s="1005">
        <v>2</v>
      </c>
      <c r="E88" s="965"/>
      <c r="F88" s="966">
        <f t="shared" si="0"/>
        <v>0</v>
      </c>
    </row>
    <row r="89" spans="1:6">
      <c r="A89" s="1008"/>
      <c r="B89" s="993" t="s">
        <v>385</v>
      </c>
      <c r="C89" s="1004" t="s">
        <v>179</v>
      </c>
      <c r="D89" s="1005">
        <v>7</v>
      </c>
      <c r="E89" s="965"/>
      <c r="F89" s="966">
        <f t="shared" si="0"/>
        <v>0</v>
      </c>
    </row>
    <row r="90" spans="1:6">
      <c r="A90" s="1008"/>
      <c r="B90" s="993" t="s">
        <v>406</v>
      </c>
      <c r="C90" s="1004" t="s">
        <v>179</v>
      </c>
      <c r="D90" s="1005">
        <v>32</v>
      </c>
      <c r="E90" s="965"/>
      <c r="F90" s="966">
        <f t="shared" ref="F90:F112" si="1">D90*E90</f>
        <v>0</v>
      </c>
    </row>
    <row r="91" spans="1:6">
      <c r="A91" s="1008"/>
      <c r="B91" s="993"/>
      <c r="C91" s="1004"/>
      <c r="D91" s="1005"/>
      <c r="E91" s="965"/>
      <c r="F91" s="966"/>
    </row>
    <row r="92" spans="1:6" ht="92.4">
      <c r="A92" s="1008"/>
      <c r="B92" s="993" t="s">
        <v>407</v>
      </c>
      <c r="C92" s="1004" t="s">
        <v>11</v>
      </c>
      <c r="D92" s="1005">
        <v>1</v>
      </c>
      <c r="E92" s="965"/>
      <c r="F92" s="966">
        <f t="shared" si="1"/>
        <v>0</v>
      </c>
    </row>
    <row r="93" spans="1:6">
      <c r="A93" s="1008"/>
      <c r="B93" s="993"/>
      <c r="C93" s="1004"/>
      <c r="D93" s="1005"/>
      <c r="E93" s="965"/>
      <c r="F93" s="966"/>
    </row>
    <row r="94" spans="1:6">
      <c r="A94" s="1008"/>
      <c r="B94" s="993"/>
      <c r="C94" s="1004"/>
      <c r="D94" s="1005"/>
      <c r="E94" s="965"/>
      <c r="F94" s="966"/>
    </row>
    <row r="95" spans="1:6" ht="66">
      <c r="A95" s="1008"/>
      <c r="B95" s="993" t="s">
        <v>408</v>
      </c>
      <c r="C95" s="1004"/>
      <c r="D95" s="1005"/>
      <c r="E95" s="965"/>
      <c r="F95" s="966"/>
    </row>
    <row r="96" spans="1:6">
      <c r="A96" s="1008"/>
      <c r="B96" s="993" t="s">
        <v>409</v>
      </c>
      <c r="C96" s="1004" t="s">
        <v>179</v>
      </c>
      <c r="D96" s="1005">
        <v>20</v>
      </c>
      <c r="E96" s="965"/>
      <c r="F96" s="966">
        <f t="shared" si="1"/>
        <v>0</v>
      </c>
    </row>
    <row r="97" spans="1:6">
      <c r="A97" s="1008"/>
      <c r="B97" s="993"/>
      <c r="C97" s="1004"/>
      <c r="D97" s="1005"/>
      <c r="E97" s="965"/>
      <c r="F97" s="966"/>
    </row>
    <row r="98" spans="1:6" ht="39.6">
      <c r="A98" s="1008"/>
      <c r="B98" s="1007" t="s">
        <v>410</v>
      </c>
      <c r="C98" s="1004"/>
      <c r="D98" s="1005"/>
      <c r="E98" s="965"/>
      <c r="F98" s="966"/>
    </row>
    <row r="99" spans="1:6">
      <c r="A99" s="1008"/>
      <c r="B99" s="993" t="s">
        <v>411</v>
      </c>
      <c r="C99" s="1004" t="s">
        <v>179</v>
      </c>
      <c r="D99" s="1005">
        <v>20</v>
      </c>
      <c r="E99" s="965"/>
      <c r="F99" s="966">
        <f t="shared" si="1"/>
        <v>0</v>
      </c>
    </row>
    <row r="100" spans="1:6">
      <c r="A100" s="1008"/>
      <c r="B100" s="993"/>
      <c r="C100" s="1004"/>
      <c r="D100" s="1005"/>
      <c r="E100" s="965"/>
      <c r="F100" s="966"/>
    </row>
    <row r="101" spans="1:6" ht="26.4">
      <c r="A101" s="1008"/>
      <c r="B101" s="993" t="s">
        <v>412</v>
      </c>
      <c r="C101" s="1004"/>
      <c r="D101" s="1005"/>
      <c r="E101" s="965"/>
      <c r="F101" s="966"/>
    </row>
    <row r="102" spans="1:6">
      <c r="A102" s="1008"/>
      <c r="B102" s="993"/>
      <c r="C102" s="1004" t="s">
        <v>179</v>
      </c>
      <c r="D102" s="1005">
        <v>20</v>
      </c>
      <c r="E102" s="965"/>
      <c r="F102" s="966">
        <f t="shared" si="1"/>
        <v>0</v>
      </c>
    </row>
    <row r="103" spans="1:6">
      <c r="A103" s="1008"/>
      <c r="B103" s="993"/>
      <c r="C103" s="1004"/>
      <c r="D103" s="1005"/>
      <c r="E103" s="965"/>
      <c r="F103" s="966"/>
    </row>
    <row r="104" spans="1:6" ht="66">
      <c r="A104" s="1008"/>
      <c r="B104" s="993" t="s">
        <v>413</v>
      </c>
      <c r="C104" s="1004"/>
      <c r="D104" s="1005"/>
      <c r="E104" s="965"/>
      <c r="F104" s="966"/>
    </row>
    <row r="105" spans="1:6">
      <c r="A105" s="1008"/>
      <c r="B105" s="993"/>
      <c r="C105" s="1004" t="s">
        <v>11</v>
      </c>
      <c r="D105" s="1005">
        <v>1</v>
      </c>
      <c r="E105" s="965"/>
      <c r="F105" s="966">
        <f t="shared" si="1"/>
        <v>0</v>
      </c>
    </row>
    <row r="106" spans="1:6">
      <c r="A106" s="1008"/>
      <c r="B106" s="993"/>
      <c r="C106" s="1004"/>
      <c r="D106" s="1005"/>
      <c r="E106" s="965"/>
      <c r="F106" s="966"/>
    </row>
    <row r="107" spans="1:6">
      <c r="A107" s="1017"/>
      <c r="B107" s="1018"/>
      <c r="C107" s="1019"/>
      <c r="D107" s="1020"/>
      <c r="E107" s="965"/>
      <c r="F107" s="966"/>
    </row>
    <row r="108" spans="1:6" ht="39.6">
      <c r="A108" s="1008" t="s">
        <v>414</v>
      </c>
      <c r="B108" s="1021" t="s">
        <v>415</v>
      </c>
      <c r="C108" s="1004"/>
      <c r="D108" s="1016"/>
      <c r="E108" s="972"/>
      <c r="F108" s="966"/>
    </row>
    <row r="109" spans="1:6">
      <c r="A109" s="1008"/>
      <c r="B109" s="993"/>
      <c r="C109" s="1004"/>
      <c r="D109" s="1016"/>
      <c r="E109" s="972"/>
      <c r="F109" s="966"/>
    </row>
    <row r="110" spans="1:6">
      <c r="A110" s="1008"/>
      <c r="B110" s="993" t="s">
        <v>416</v>
      </c>
      <c r="C110" s="1004" t="s">
        <v>11</v>
      </c>
      <c r="D110" s="1016">
        <v>1</v>
      </c>
      <c r="E110" s="972"/>
      <c r="F110" s="966">
        <f t="shared" si="1"/>
        <v>0</v>
      </c>
    </row>
    <row r="111" spans="1:6">
      <c r="A111" s="1008"/>
      <c r="B111" s="993"/>
      <c r="C111" s="1004"/>
      <c r="D111" s="1016"/>
      <c r="E111" s="972"/>
      <c r="F111" s="966"/>
    </row>
    <row r="112" spans="1:6" ht="13.8" thickBot="1">
      <c r="A112" s="1022"/>
      <c r="B112" s="1023" t="s">
        <v>417</v>
      </c>
      <c r="C112" s="1024"/>
      <c r="D112" s="1025"/>
      <c r="E112" s="973"/>
      <c r="F112" s="974">
        <f>SUM(F18:F111)</f>
        <v>0</v>
      </c>
    </row>
    <row r="113" ht="13.8" thickTop="1"/>
  </sheetData>
  <sheetProtection password="E94E" sheet="1" objects="1" scenarios="1"/>
  <pageMargins left="0.51181102362204722" right="0.31496062992125984"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sheetPr codeName="List7">
    <tabColor rgb="FF92D050"/>
  </sheetPr>
  <dimension ref="A1:O132"/>
  <sheetViews>
    <sheetView tabSelected="1" zoomScaleSheetLayoutView="100" workbookViewId="0">
      <selection activeCell="B14" sqref="B14"/>
    </sheetView>
  </sheetViews>
  <sheetFormatPr defaultColWidth="9" defaultRowHeight="13.2"/>
  <cols>
    <col min="1" max="1" width="10.109375" style="543" customWidth="1"/>
    <col min="2" max="2" width="56.44140625" style="150" customWidth="1"/>
    <col min="3" max="3" width="11.33203125" style="151" customWidth="1"/>
    <col min="4" max="4" width="10.109375" style="152" customWidth="1"/>
    <col min="5" max="5" width="15.33203125" style="799" customWidth="1"/>
    <col min="6" max="6" width="20.5546875" style="799" customWidth="1"/>
    <col min="7" max="7" width="56.109375" style="303" bestFit="1" customWidth="1"/>
    <col min="8" max="8" width="16.109375" style="304" bestFit="1" customWidth="1"/>
    <col min="9" max="15" width="9" style="304"/>
    <col min="16" max="16384" width="9" style="153"/>
  </cols>
  <sheetData>
    <row r="1" spans="1:15" s="465" customFormat="1">
      <c r="A1" s="239" t="s">
        <v>24</v>
      </c>
      <c r="B1" s="239"/>
      <c r="C1" s="240"/>
      <c r="D1" s="241"/>
      <c r="E1" s="763"/>
      <c r="F1" s="764" t="s">
        <v>226</v>
      </c>
      <c r="G1" s="463"/>
      <c r="H1" s="464"/>
      <c r="I1" s="464"/>
      <c r="J1" s="464"/>
      <c r="K1" s="464"/>
      <c r="L1" s="464"/>
      <c r="M1" s="464"/>
      <c r="N1" s="464"/>
      <c r="O1" s="464"/>
    </row>
    <row r="2" spans="1:15" s="465" customFormat="1">
      <c r="A2" s="242" t="s">
        <v>25</v>
      </c>
      <c r="B2" s="242"/>
      <c r="C2" s="243"/>
      <c r="D2" s="244"/>
      <c r="E2" s="765"/>
      <c r="F2" s="766" t="s">
        <v>220</v>
      </c>
      <c r="G2" s="463"/>
      <c r="H2" s="464"/>
      <c r="I2" s="464"/>
      <c r="J2" s="464"/>
      <c r="K2" s="464"/>
      <c r="L2" s="464"/>
      <c r="M2" s="464"/>
      <c r="N2" s="464"/>
      <c r="O2" s="464"/>
    </row>
    <row r="3" spans="1:15" s="465" customFormat="1">
      <c r="A3" s="242" t="s">
        <v>39</v>
      </c>
      <c r="B3" s="242"/>
      <c r="C3" s="243"/>
      <c r="D3" s="244"/>
      <c r="E3" s="765"/>
      <c r="F3" s="767"/>
      <c r="G3" s="463"/>
      <c r="H3" s="464"/>
      <c r="I3" s="464"/>
      <c r="J3" s="464"/>
      <c r="K3" s="464"/>
      <c r="L3" s="464"/>
      <c r="M3" s="464"/>
      <c r="N3" s="464"/>
      <c r="O3" s="464"/>
    </row>
    <row r="4" spans="1:15" s="465" customFormat="1">
      <c r="A4" s="242"/>
      <c r="B4" s="242"/>
      <c r="C4" s="243"/>
      <c r="D4" s="244"/>
      <c r="E4" s="765"/>
      <c r="F4" s="767"/>
      <c r="G4" s="463"/>
      <c r="H4" s="464"/>
      <c r="I4" s="464"/>
      <c r="J4" s="464"/>
      <c r="K4" s="464"/>
      <c r="L4" s="464"/>
      <c r="M4" s="464"/>
      <c r="N4" s="464"/>
      <c r="O4" s="464"/>
    </row>
    <row r="5" spans="1:15" s="468" customFormat="1" ht="24">
      <c r="A5" s="245" t="s">
        <v>89</v>
      </c>
      <c r="B5" s="246" t="s">
        <v>90</v>
      </c>
      <c r="C5" s="246" t="s">
        <v>1</v>
      </c>
      <c r="D5" s="247" t="s">
        <v>2</v>
      </c>
      <c r="E5" s="768" t="s">
        <v>91</v>
      </c>
      <c r="F5" s="768" t="s">
        <v>4</v>
      </c>
      <c r="G5" s="466"/>
      <c r="H5" s="467"/>
      <c r="I5" s="467"/>
      <c r="J5" s="467"/>
      <c r="K5" s="467"/>
      <c r="L5" s="467"/>
      <c r="M5" s="467"/>
      <c r="N5" s="467"/>
      <c r="O5" s="467"/>
    </row>
    <row r="6" spans="1:15" s="473" customFormat="1" ht="10.199999999999999">
      <c r="A6" s="469"/>
      <c r="B6" s="248"/>
      <c r="C6" s="470"/>
      <c r="D6" s="249"/>
      <c r="E6" s="769"/>
      <c r="F6" s="770"/>
      <c r="G6" s="471"/>
      <c r="H6" s="472"/>
      <c r="I6" s="472"/>
      <c r="J6" s="472"/>
      <c r="K6" s="472"/>
      <c r="L6" s="472"/>
      <c r="M6" s="472"/>
      <c r="N6" s="472"/>
      <c r="O6" s="472"/>
    </row>
    <row r="7" spans="1:15" s="480" customFormat="1" ht="15.6">
      <c r="A7" s="474" t="s">
        <v>54</v>
      </c>
      <c r="B7" s="475" t="s">
        <v>92</v>
      </c>
      <c r="C7" s="476"/>
      <c r="D7" s="477"/>
      <c r="E7" s="771"/>
      <c r="F7" s="772"/>
      <c r="G7" s="478"/>
      <c r="H7" s="479"/>
      <c r="I7" s="479"/>
      <c r="J7" s="479"/>
      <c r="K7" s="479"/>
      <c r="L7" s="479"/>
      <c r="M7" s="479"/>
      <c r="N7" s="479"/>
      <c r="O7" s="479"/>
    </row>
    <row r="8" spans="1:15" s="88" customFormat="1">
      <c r="A8" s="262"/>
      <c r="B8" s="146"/>
      <c r="C8" s="162"/>
      <c r="D8" s="148"/>
      <c r="E8" s="773"/>
      <c r="F8" s="774"/>
      <c r="G8" s="169"/>
      <c r="H8" s="170"/>
      <c r="I8" s="170"/>
      <c r="J8" s="170"/>
      <c r="K8" s="170"/>
      <c r="L8" s="170"/>
      <c r="M8" s="170"/>
      <c r="N8" s="170"/>
      <c r="O8" s="170"/>
    </row>
    <row r="9" spans="1:15" s="250" customFormat="1" ht="15.6">
      <c r="A9" s="251" t="s">
        <v>93</v>
      </c>
      <c r="B9" s="481" t="s">
        <v>104</v>
      </c>
      <c r="C9" s="482"/>
      <c r="D9" s="483"/>
      <c r="E9" s="775"/>
      <c r="F9" s="776"/>
      <c r="G9" s="485"/>
      <c r="H9" s="297"/>
      <c r="I9" s="297"/>
      <c r="J9" s="297"/>
      <c r="K9" s="297"/>
      <c r="L9" s="297"/>
      <c r="M9" s="297"/>
      <c r="N9" s="297"/>
      <c r="O9" s="297"/>
    </row>
    <row r="10" spans="1:15" s="343" customFormat="1">
      <c r="A10" s="260"/>
      <c r="B10" s="486"/>
      <c r="C10" s="235"/>
      <c r="D10" s="236"/>
      <c r="E10" s="232"/>
      <c r="F10" s="306"/>
      <c r="H10" s="189"/>
    </row>
    <row r="11" spans="1:15" s="189" customFormat="1" ht="39.6">
      <c r="A11" s="940" t="s">
        <v>105</v>
      </c>
      <c r="B11" s="185" t="s">
        <v>106</v>
      </c>
      <c r="C11" s="186"/>
      <c r="D11" s="187"/>
      <c r="E11" s="540"/>
      <c r="F11" s="777"/>
    </row>
    <row r="12" spans="1:15" s="189" customFormat="1">
      <c r="A12" s="940"/>
      <c r="B12" s="487" t="s">
        <v>107</v>
      </c>
      <c r="C12" s="186" t="s">
        <v>8</v>
      </c>
      <c r="D12" s="187">
        <v>57</v>
      </c>
      <c r="E12" s="540"/>
      <c r="F12" s="777">
        <f>SUM(D12*E12)</f>
        <v>0</v>
      </c>
    </row>
    <row r="13" spans="1:15" s="96" customFormat="1">
      <c r="A13" s="940"/>
      <c r="B13" s="93"/>
      <c r="C13" s="94"/>
      <c r="D13" s="82"/>
      <c r="E13" s="778"/>
      <c r="F13" s="779"/>
    </row>
    <row r="14" spans="1:15" s="96" customFormat="1" ht="52.8">
      <c r="A14" s="440" t="s">
        <v>108</v>
      </c>
      <c r="B14" s="185" t="s">
        <v>325</v>
      </c>
      <c r="C14" s="186"/>
      <c r="D14" s="187"/>
      <c r="E14" s="540"/>
      <c r="F14" s="777"/>
      <c r="H14" s="95"/>
    </row>
    <row r="15" spans="1:15" s="96" customFormat="1">
      <c r="A15" s="440"/>
      <c r="B15" s="487" t="s">
        <v>117</v>
      </c>
      <c r="C15" s="186" t="s">
        <v>9</v>
      </c>
      <c r="D15" s="187">
        <v>32</v>
      </c>
      <c r="E15" s="540"/>
      <c r="F15" s="777">
        <f>SUM(D15*E15)</f>
        <v>0</v>
      </c>
    </row>
    <row r="16" spans="1:15" s="96" customFormat="1">
      <c r="A16" s="440"/>
      <c r="B16" s="93"/>
      <c r="C16" s="94"/>
      <c r="D16" s="82"/>
      <c r="E16" s="778"/>
      <c r="F16" s="779"/>
    </row>
    <row r="17" spans="1:15" s="97" customFormat="1" ht="39.6">
      <c r="A17" s="940" t="s">
        <v>94</v>
      </c>
      <c r="B17" s="185" t="s">
        <v>206</v>
      </c>
      <c r="C17" s="186"/>
      <c r="D17" s="187"/>
      <c r="E17" s="540"/>
      <c r="F17" s="777"/>
      <c r="G17" s="75"/>
      <c r="H17" s="98"/>
      <c r="I17" s="98"/>
      <c r="J17" s="98"/>
      <c r="K17" s="98"/>
      <c r="L17" s="98"/>
      <c r="M17" s="98"/>
      <c r="N17" s="98"/>
      <c r="O17" s="98"/>
    </row>
    <row r="18" spans="1:15" s="96" customFormat="1" ht="15.6">
      <c r="A18" s="940"/>
      <c r="B18" s="487" t="s">
        <v>107</v>
      </c>
      <c r="C18" s="186" t="s">
        <v>154</v>
      </c>
      <c r="D18" s="187">
        <v>40</v>
      </c>
      <c r="E18" s="540"/>
      <c r="F18" s="777">
        <f>SUM(D18*E18)</f>
        <v>0</v>
      </c>
    </row>
    <row r="19" spans="1:15" s="97" customFormat="1" ht="13.8">
      <c r="A19" s="940"/>
      <c r="B19" s="185"/>
      <c r="C19" s="186"/>
      <c r="D19" s="488"/>
      <c r="E19" s="780"/>
      <c r="F19" s="777"/>
      <c r="G19" s="75"/>
      <c r="H19" s="98"/>
      <c r="I19" s="98"/>
      <c r="J19" s="98"/>
      <c r="K19" s="98"/>
      <c r="L19" s="98"/>
      <c r="M19" s="98"/>
      <c r="N19" s="98"/>
      <c r="O19" s="98"/>
    </row>
    <row r="20" spans="1:15" s="97" customFormat="1" ht="26.4">
      <c r="A20" s="940" t="s">
        <v>110</v>
      </c>
      <c r="B20" s="185" t="s">
        <v>111</v>
      </c>
      <c r="C20" s="186"/>
      <c r="D20" s="187"/>
      <c r="E20" s="540"/>
      <c r="F20" s="777"/>
      <c r="G20" s="98"/>
      <c r="H20" s="98"/>
      <c r="I20" s="98"/>
      <c r="J20" s="98"/>
      <c r="K20" s="98"/>
      <c r="L20" s="98"/>
      <c r="M20" s="98"/>
      <c r="N20" s="98"/>
      <c r="O20" s="98"/>
    </row>
    <row r="21" spans="1:15" s="96" customFormat="1" ht="15.6">
      <c r="A21" s="940"/>
      <c r="B21" s="487" t="s">
        <v>107</v>
      </c>
      <c r="C21" s="186" t="s">
        <v>177</v>
      </c>
      <c r="D21" s="187">
        <v>4</v>
      </c>
      <c r="E21" s="540"/>
      <c r="F21" s="777">
        <f>SUM(D21*E21)</f>
        <v>0</v>
      </c>
    </row>
    <row r="22" spans="1:15" s="97" customFormat="1" ht="13.8">
      <c r="A22" s="940"/>
      <c r="B22" s="185"/>
      <c r="C22" s="186"/>
      <c r="D22" s="187"/>
      <c r="E22" s="540"/>
      <c r="F22" s="777"/>
      <c r="G22" s="75"/>
      <c r="H22" s="98"/>
      <c r="I22" s="98"/>
      <c r="J22" s="98"/>
      <c r="K22" s="98"/>
      <c r="L22" s="98"/>
      <c r="M22" s="98"/>
      <c r="N22" s="98"/>
      <c r="O22" s="98"/>
    </row>
    <row r="23" spans="1:15" s="96" customFormat="1" ht="67.5" customHeight="1">
      <c r="A23" s="940" t="s">
        <v>112</v>
      </c>
      <c r="B23" s="185" t="s">
        <v>207</v>
      </c>
      <c r="C23" s="94"/>
      <c r="D23" s="82"/>
      <c r="E23" s="778"/>
      <c r="F23" s="779"/>
      <c r="H23" s="95"/>
    </row>
    <row r="24" spans="1:15" s="100" customFormat="1">
      <c r="A24" s="940"/>
      <c r="B24" s="487" t="s">
        <v>113</v>
      </c>
      <c r="C24" s="186" t="s">
        <v>8</v>
      </c>
      <c r="D24" s="187">
        <v>32</v>
      </c>
      <c r="E24" s="540"/>
      <c r="F24" s="777">
        <f>SUM(D24*E24)</f>
        <v>0</v>
      </c>
      <c r="I24" s="96"/>
    </row>
    <row r="25" spans="1:15" s="100" customFormat="1">
      <c r="A25" s="951"/>
      <c r="B25" s="534" t="s">
        <v>178</v>
      </c>
      <c r="C25" s="532" t="s">
        <v>8</v>
      </c>
      <c r="D25" s="187">
        <v>12</v>
      </c>
      <c r="E25" s="540"/>
      <c r="F25" s="777">
        <f>SUM(D25*E25)</f>
        <v>0</v>
      </c>
      <c r="I25" s="96"/>
    </row>
    <row r="26" spans="1:15" s="100" customFormat="1">
      <c r="A26" s="951"/>
      <c r="B26" s="534" t="s">
        <v>114</v>
      </c>
      <c r="C26" s="532" t="s">
        <v>8</v>
      </c>
      <c r="D26" s="187">
        <v>10</v>
      </c>
      <c r="E26" s="540"/>
      <c r="F26" s="777">
        <f>SUM(D26*E26)</f>
        <v>0</v>
      </c>
      <c r="I26" s="96"/>
    </row>
    <row r="27" spans="1:15" s="100" customFormat="1">
      <c r="A27" s="951"/>
      <c r="B27" s="534" t="s">
        <v>115</v>
      </c>
      <c r="C27" s="532" t="s">
        <v>8</v>
      </c>
      <c r="D27" s="187">
        <v>5.5</v>
      </c>
      <c r="E27" s="540"/>
      <c r="F27" s="777">
        <f>SUM(D27*E27)</f>
        <v>0</v>
      </c>
      <c r="I27" s="96"/>
    </row>
    <row r="28" spans="1:15" s="96" customFormat="1">
      <c r="A28" s="951"/>
      <c r="B28" s="535"/>
      <c r="C28" s="533"/>
      <c r="D28" s="82"/>
      <c r="E28" s="778"/>
      <c r="F28" s="779"/>
    </row>
    <row r="29" spans="1:15" s="96" customFormat="1" ht="92.4">
      <c r="A29" s="233" t="s">
        <v>116</v>
      </c>
      <c r="B29" s="536" t="s">
        <v>318</v>
      </c>
      <c r="C29" s="538" t="s">
        <v>11</v>
      </c>
      <c r="D29" s="188">
        <v>4</v>
      </c>
      <c r="E29" s="781"/>
      <c r="F29" s="540">
        <f>SUM(D29*E29)</f>
        <v>0</v>
      </c>
      <c r="H29" s="95"/>
    </row>
    <row r="30" spans="1:15" s="118" customFormat="1" ht="13.8">
      <c r="A30" s="233"/>
      <c r="B30" s="537"/>
      <c r="C30" s="531"/>
      <c r="D30" s="539"/>
      <c r="E30" s="782"/>
      <c r="F30" s="783"/>
      <c r="G30" s="525"/>
      <c r="H30" s="525"/>
    </row>
    <row r="31" spans="1:15" s="423" customFormat="1" ht="118.8">
      <c r="A31" s="233" t="s">
        <v>208</v>
      </c>
      <c r="B31" s="536" t="s">
        <v>319</v>
      </c>
      <c r="C31" s="530"/>
      <c r="D31" s="238"/>
      <c r="E31" s="425"/>
      <c r="F31" s="232"/>
      <c r="G31" s="524"/>
      <c r="H31" s="524"/>
      <c r="J31" s="526"/>
    </row>
    <row r="32" spans="1:15" s="423" customFormat="1" ht="13.8">
      <c r="A32" s="233"/>
      <c r="B32" s="536" t="s">
        <v>317</v>
      </c>
      <c r="C32" s="530" t="s">
        <v>11</v>
      </c>
      <c r="D32" s="238">
        <v>1</v>
      </c>
      <c r="E32" s="425"/>
      <c r="F32" s="232">
        <f>D32*E32</f>
        <v>0</v>
      </c>
      <c r="G32" s="524"/>
      <c r="H32" s="524"/>
    </row>
    <row r="33" spans="1:15" s="118" customFormat="1" ht="13.8">
      <c r="A33" s="233"/>
      <c r="B33" s="537"/>
      <c r="C33" s="531"/>
      <c r="D33" s="163"/>
      <c r="E33" s="138"/>
      <c r="F33" s="139"/>
      <c r="G33" s="525"/>
      <c r="H33" s="525"/>
    </row>
    <row r="34" spans="1:15" s="423" customFormat="1" ht="122.25" customHeight="1">
      <c r="A34" s="233" t="s">
        <v>118</v>
      </c>
      <c r="B34" s="536" t="s">
        <v>316</v>
      </c>
      <c r="C34" s="530"/>
      <c r="D34" s="238"/>
      <c r="E34" s="425"/>
      <c r="F34" s="232"/>
      <c r="G34" s="524"/>
      <c r="H34" s="524"/>
      <c r="J34" s="526"/>
    </row>
    <row r="35" spans="1:15" s="423" customFormat="1" ht="13.8">
      <c r="A35" s="440"/>
      <c r="B35" s="185" t="s">
        <v>317</v>
      </c>
      <c r="C35" s="527" t="s">
        <v>11</v>
      </c>
      <c r="D35" s="520">
        <v>2</v>
      </c>
      <c r="E35" s="232"/>
      <c r="F35" s="425">
        <f>D35*E35</f>
        <v>0</v>
      </c>
      <c r="G35" s="529"/>
      <c r="H35" s="524"/>
    </row>
    <row r="36" spans="1:15" s="96" customFormat="1">
      <c r="A36" s="440"/>
      <c r="B36" s="93"/>
      <c r="C36" s="94"/>
      <c r="D36" s="131"/>
      <c r="E36" s="139"/>
      <c r="F36" s="138"/>
      <c r="G36" s="528"/>
    </row>
    <row r="37" spans="1:15" s="96" customFormat="1" ht="132">
      <c r="A37" s="440" t="s">
        <v>315</v>
      </c>
      <c r="B37" s="185" t="s">
        <v>320</v>
      </c>
      <c r="C37" s="186" t="s">
        <v>8</v>
      </c>
      <c r="D37" s="187">
        <v>8</v>
      </c>
      <c r="E37" s="540"/>
      <c r="F37" s="781">
        <f>SUM(D37*E37)</f>
        <v>0</v>
      </c>
      <c r="G37" s="528"/>
      <c r="H37" s="95"/>
    </row>
    <row r="38" spans="1:15" s="96" customFormat="1">
      <c r="A38" s="440"/>
      <c r="B38" s="93"/>
      <c r="C38" s="186"/>
      <c r="D38" s="187"/>
      <c r="E38" s="540"/>
      <c r="F38" s="781"/>
      <c r="G38" s="528"/>
    </row>
    <row r="39" spans="1:15" s="96" customFormat="1" ht="132">
      <c r="A39" s="440" t="s">
        <v>121</v>
      </c>
      <c r="B39" s="185" t="s">
        <v>321</v>
      </c>
      <c r="C39" s="186" t="s">
        <v>8</v>
      </c>
      <c r="D39" s="187">
        <v>0.5</v>
      </c>
      <c r="E39" s="540"/>
      <c r="F39" s="781">
        <f>SUM(D39*E39)</f>
        <v>0</v>
      </c>
      <c r="G39" s="528"/>
      <c r="H39" s="95"/>
    </row>
    <row r="40" spans="1:15" s="96" customFormat="1">
      <c r="A40" s="440"/>
      <c r="B40" s="93"/>
      <c r="C40" s="94"/>
      <c r="D40" s="82"/>
      <c r="E40" s="778"/>
      <c r="F40" s="779"/>
      <c r="H40" s="95"/>
    </row>
    <row r="41" spans="1:15" s="127" customFormat="1" ht="105.6">
      <c r="A41" s="260" t="s">
        <v>121</v>
      </c>
      <c r="B41" s="266" t="s">
        <v>310</v>
      </c>
      <c r="C41" s="235" t="s">
        <v>11</v>
      </c>
      <c r="D41" s="238">
        <v>1</v>
      </c>
      <c r="E41" s="232"/>
      <c r="F41" s="306">
        <f>SUM(D41*E41)</f>
        <v>0</v>
      </c>
    </row>
    <row r="42" spans="1:15" s="127" customFormat="1">
      <c r="A42" s="260"/>
      <c r="B42" s="427"/>
      <c r="C42" s="162"/>
      <c r="D42" s="163"/>
      <c r="E42" s="370"/>
      <c r="F42" s="370"/>
    </row>
    <row r="43" spans="1:15" s="165" customFormat="1" ht="105.6">
      <c r="A43" s="940" t="s">
        <v>124</v>
      </c>
      <c r="B43" s="492" t="s">
        <v>119</v>
      </c>
      <c r="C43" s="493"/>
      <c r="D43" s="187"/>
      <c r="E43" s="540"/>
      <c r="F43" s="777"/>
      <c r="G43" s="158"/>
      <c r="H43" s="298"/>
      <c r="I43" s="298"/>
      <c r="J43" s="298"/>
      <c r="K43" s="298"/>
      <c r="L43" s="298"/>
      <c r="M43" s="298"/>
      <c r="N43" s="298"/>
      <c r="O43" s="298"/>
    </row>
    <row r="44" spans="1:15" s="96" customFormat="1">
      <c r="A44" s="940"/>
      <c r="B44" s="487" t="s">
        <v>120</v>
      </c>
      <c r="C44" s="186" t="s">
        <v>11</v>
      </c>
      <c r="D44" s="187">
        <v>3</v>
      </c>
      <c r="E44" s="540"/>
      <c r="F44" s="777">
        <f>SUM(D44*E44)</f>
        <v>0</v>
      </c>
    </row>
    <row r="45" spans="1:15" s="165" customFormat="1" ht="12.75" customHeight="1">
      <c r="A45" s="940"/>
      <c r="B45" s="494"/>
      <c r="C45" s="493"/>
      <c r="D45" s="187"/>
      <c r="E45" s="540"/>
      <c r="F45" s="777"/>
      <c r="G45" s="158"/>
      <c r="H45" s="298"/>
      <c r="I45" s="298"/>
      <c r="J45" s="298"/>
      <c r="K45" s="298"/>
      <c r="L45" s="298"/>
      <c r="M45" s="298"/>
      <c r="N45" s="298"/>
      <c r="O45" s="298"/>
    </row>
    <row r="46" spans="1:15" s="165" customFormat="1" ht="105.6">
      <c r="A46" s="940" t="s">
        <v>126</v>
      </c>
      <c r="B46" s="492" t="s">
        <v>122</v>
      </c>
      <c r="C46" s="493"/>
      <c r="D46" s="187"/>
      <c r="E46" s="540"/>
      <c r="F46" s="777"/>
      <c r="G46" s="158"/>
      <c r="H46" s="298"/>
      <c r="I46" s="298"/>
      <c r="J46" s="298"/>
      <c r="K46" s="298"/>
      <c r="L46" s="298"/>
      <c r="M46" s="298"/>
      <c r="N46" s="298"/>
      <c r="O46" s="298"/>
    </row>
    <row r="47" spans="1:15" s="96" customFormat="1">
      <c r="A47" s="940"/>
      <c r="B47" s="487" t="s">
        <v>123</v>
      </c>
      <c r="C47" s="186" t="s">
        <v>8</v>
      </c>
      <c r="D47" s="187">
        <v>57</v>
      </c>
      <c r="E47" s="540"/>
      <c r="F47" s="777">
        <f>SUM(D47*E47)</f>
        <v>0</v>
      </c>
    </row>
    <row r="48" spans="1:15" s="165" customFormat="1" ht="12.75" customHeight="1">
      <c r="A48" s="940"/>
      <c r="B48" s="494"/>
      <c r="C48" s="493"/>
      <c r="D48" s="187"/>
      <c r="E48" s="540"/>
      <c r="F48" s="777"/>
      <c r="G48" s="158"/>
      <c r="H48" s="298"/>
      <c r="I48" s="298"/>
      <c r="J48" s="298"/>
      <c r="K48" s="298"/>
      <c r="L48" s="298"/>
      <c r="M48" s="298"/>
      <c r="N48" s="298"/>
      <c r="O48" s="298"/>
    </row>
    <row r="49" spans="1:15" s="97" customFormat="1" ht="51.75" customHeight="1">
      <c r="A49" s="940" t="s">
        <v>163</v>
      </c>
      <c r="B49" s="185" t="s">
        <v>125</v>
      </c>
      <c r="C49" s="186"/>
      <c r="D49" s="187"/>
      <c r="E49" s="540"/>
      <c r="F49" s="777"/>
      <c r="G49" s="98"/>
      <c r="H49" s="98"/>
      <c r="I49" s="98"/>
      <c r="J49" s="98"/>
      <c r="K49" s="98"/>
      <c r="L49" s="98"/>
      <c r="M49" s="98"/>
      <c r="N49" s="98"/>
      <c r="O49" s="98"/>
    </row>
    <row r="50" spans="1:15" s="96" customFormat="1" ht="15.6">
      <c r="A50" s="940"/>
      <c r="B50" s="487" t="s">
        <v>107</v>
      </c>
      <c r="C50" s="186" t="s">
        <v>177</v>
      </c>
      <c r="D50" s="187">
        <v>24</v>
      </c>
      <c r="E50" s="540"/>
      <c r="F50" s="777">
        <f>SUM(D50*E50)</f>
        <v>0</v>
      </c>
    </row>
    <row r="51" spans="1:15" s="1" customFormat="1" ht="13.8">
      <c r="A51" s="940"/>
      <c r="B51" s="185"/>
      <c r="C51" s="186"/>
      <c r="D51" s="187"/>
      <c r="E51" s="540"/>
      <c r="F51" s="777"/>
      <c r="G51" s="3"/>
      <c r="H51" s="3"/>
      <c r="I51" s="3"/>
      <c r="J51" s="3"/>
      <c r="K51" s="3"/>
      <c r="L51" s="3"/>
      <c r="M51" s="3"/>
      <c r="N51" s="3"/>
      <c r="O51" s="3"/>
    </row>
    <row r="52" spans="1:15" s="1" customFormat="1" ht="39.6">
      <c r="A52" s="940" t="s">
        <v>137</v>
      </c>
      <c r="B52" s="185" t="s">
        <v>326</v>
      </c>
      <c r="C52" s="186"/>
      <c r="D52" s="187"/>
      <c r="E52" s="540"/>
      <c r="F52" s="777"/>
      <c r="G52" s="3"/>
      <c r="H52" s="3"/>
      <c r="I52" s="3"/>
      <c r="J52" s="3"/>
      <c r="K52" s="3"/>
      <c r="L52" s="3"/>
      <c r="M52" s="3"/>
      <c r="N52" s="3"/>
      <c r="O52" s="3"/>
    </row>
    <row r="53" spans="1:15" s="189" customFormat="1" ht="15.6">
      <c r="A53" s="940"/>
      <c r="B53" s="487" t="s">
        <v>107</v>
      </c>
      <c r="C53" s="186" t="s">
        <v>177</v>
      </c>
      <c r="D53" s="187">
        <v>8</v>
      </c>
      <c r="E53" s="540"/>
      <c r="F53" s="777">
        <f>SUM(D53*E53)</f>
        <v>0</v>
      </c>
    </row>
    <row r="54" spans="1:15" s="96" customFormat="1">
      <c r="A54" s="940"/>
      <c r="B54" s="93"/>
      <c r="C54" s="94"/>
      <c r="D54" s="82"/>
      <c r="E54" s="778"/>
      <c r="F54" s="779"/>
    </row>
    <row r="55" spans="1:15" s="1" customFormat="1" ht="18" customHeight="1">
      <c r="A55" s="940" t="s">
        <v>213</v>
      </c>
      <c r="B55" s="185" t="s">
        <v>127</v>
      </c>
      <c r="C55" s="186"/>
      <c r="D55" s="187"/>
      <c r="E55" s="540"/>
      <c r="F55" s="777"/>
      <c r="G55" s="3"/>
      <c r="H55" s="3"/>
      <c r="I55" s="3"/>
      <c r="J55" s="3"/>
      <c r="K55" s="3"/>
      <c r="L55" s="3"/>
      <c r="M55" s="3"/>
      <c r="N55" s="3"/>
      <c r="O55" s="3"/>
    </row>
    <row r="56" spans="1:15" s="189" customFormat="1">
      <c r="A56" s="940"/>
      <c r="B56" s="487" t="s">
        <v>107</v>
      </c>
      <c r="C56" s="186" t="s">
        <v>8</v>
      </c>
      <c r="D56" s="187">
        <v>54</v>
      </c>
      <c r="E56" s="540"/>
      <c r="F56" s="777">
        <f>SUM(D56*E56)</f>
        <v>0</v>
      </c>
    </row>
    <row r="57" spans="1:15" s="189" customFormat="1" ht="13.8" thickBot="1">
      <c r="A57" s="940"/>
      <c r="B57" s="185"/>
      <c r="C57" s="186"/>
      <c r="D57" s="187"/>
      <c r="E57" s="540"/>
      <c r="F57" s="777"/>
      <c r="G57" s="387"/>
    </row>
    <row r="58" spans="1:15" s="491" customFormat="1" ht="16.8" thickTop="1" thickBot="1">
      <c r="A58" s="457" t="str">
        <f>A9</f>
        <v>3.1</v>
      </c>
      <c r="B58" s="457" t="str">
        <f>B9</f>
        <v>Meteorna kanalizacija</v>
      </c>
      <c r="C58" s="458"/>
      <c r="D58" s="459"/>
      <c r="E58" s="784"/>
      <c r="F58" s="784">
        <f>SUM(F11:F57)</f>
        <v>0</v>
      </c>
      <c r="G58" s="489"/>
      <c r="H58" s="490"/>
      <c r="I58" s="490"/>
      <c r="J58" s="490"/>
      <c r="K58" s="490"/>
      <c r="L58" s="490"/>
      <c r="M58" s="490"/>
      <c r="N58" s="490"/>
      <c r="O58" s="490"/>
    </row>
    <row r="59" spans="1:15" s="149" customFormat="1" ht="16.2" thickTop="1">
      <c r="A59" s="481"/>
      <c r="B59" s="166"/>
      <c r="C59" s="173"/>
      <c r="D59" s="168"/>
      <c r="E59" s="785"/>
      <c r="F59" s="786"/>
      <c r="G59" s="299"/>
      <c r="H59" s="300"/>
      <c r="I59" s="300"/>
      <c r="J59" s="300"/>
      <c r="K59" s="300"/>
      <c r="L59" s="300"/>
      <c r="M59" s="300"/>
      <c r="N59" s="300"/>
      <c r="O59" s="300"/>
    </row>
    <row r="60" spans="1:15" s="250" customFormat="1" ht="15.6">
      <c r="A60" s="495" t="s">
        <v>128</v>
      </c>
      <c r="B60" s="496" t="s">
        <v>138</v>
      </c>
      <c r="C60" s="497"/>
      <c r="D60" s="498"/>
      <c r="E60" s="787"/>
      <c r="F60" s="787"/>
      <c r="G60" s="485"/>
      <c r="H60" s="297"/>
      <c r="I60" s="297"/>
      <c r="J60" s="297"/>
      <c r="K60" s="297"/>
      <c r="L60" s="297"/>
      <c r="M60" s="297"/>
      <c r="N60" s="297"/>
      <c r="O60" s="297"/>
    </row>
    <row r="61" spans="1:15" s="343" customFormat="1">
      <c r="A61" s="260"/>
      <c r="B61" s="486"/>
      <c r="C61" s="235"/>
      <c r="D61" s="236"/>
      <c r="E61" s="232"/>
      <c r="F61" s="232"/>
      <c r="H61" s="189"/>
    </row>
    <row r="62" spans="1:15" s="211" customFormat="1" ht="13.8">
      <c r="A62" s="210"/>
      <c r="B62" s="346" t="s">
        <v>185</v>
      </c>
      <c r="C62" s="499"/>
      <c r="D62" s="500"/>
      <c r="E62" s="788"/>
      <c r="F62" s="788"/>
      <c r="G62" s="501"/>
      <c r="H62" s="502"/>
      <c r="I62" s="502"/>
      <c r="J62" s="502"/>
      <c r="K62" s="502"/>
      <c r="L62" s="502"/>
      <c r="M62" s="502"/>
      <c r="N62" s="502"/>
      <c r="O62" s="502"/>
    </row>
    <row r="63" spans="1:15" s="211" customFormat="1">
      <c r="A63" s="262"/>
      <c r="B63" s="503"/>
      <c r="C63" s="235"/>
      <c r="D63" s="236"/>
      <c r="E63" s="710"/>
      <c r="F63" s="710"/>
      <c r="G63" s="501"/>
      <c r="H63" s="502"/>
      <c r="I63" s="502"/>
      <c r="J63" s="502"/>
      <c r="K63" s="502"/>
      <c r="L63" s="502"/>
      <c r="M63" s="502"/>
      <c r="N63" s="502"/>
      <c r="O63" s="502"/>
    </row>
    <row r="64" spans="1:15" s="189" customFormat="1" ht="39.6">
      <c r="A64" s="940" t="s">
        <v>332</v>
      </c>
      <c r="B64" s="185" t="s">
        <v>139</v>
      </c>
      <c r="C64" s="186"/>
      <c r="D64" s="187"/>
      <c r="E64" s="540"/>
      <c r="F64" s="540"/>
      <c r="G64" s="504"/>
      <c r="H64" s="505"/>
    </row>
    <row r="65" spans="1:15" s="189" customFormat="1">
      <c r="A65" s="940"/>
      <c r="B65" s="487" t="s">
        <v>140</v>
      </c>
      <c r="C65" s="186" t="s">
        <v>8</v>
      </c>
      <c r="D65" s="187">
        <v>12</v>
      </c>
      <c r="E65" s="540"/>
      <c r="F65" s="540">
        <f>SUM(D65*E65)</f>
        <v>0</v>
      </c>
    </row>
    <row r="66" spans="1:15" s="96" customFormat="1">
      <c r="A66" s="940"/>
      <c r="B66" s="93"/>
      <c r="C66" s="94"/>
      <c r="D66" s="82"/>
      <c r="E66" s="778"/>
      <c r="F66" s="778"/>
      <c r="H66" s="157"/>
    </row>
    <row r="67" spans="1:15" s="96" customFormat="1" ht="54" customHeight="1">
      <c r="A67" s="440" t="s">
        <v>333</v>
      </c>
      <c r="B67" s="185" t="s">
        <v>141</v>
      </c>
      <c r="C67" s="186"/>
      <c r="D67" s="187"/>
      <c r="E67" s="540"/>
      <c r="F67" s="540"/>
      <c r="H67" s="301"/>
    </row>
    <row r="68" spans="1:15" s="96" customFormat="1" ht="16.5" customHeight="1">
      <c r="A68" s="440"/>
      <c r="B68" s="487" t="s">
        <v>140</v>
      </c>
      <c r="C68" s="186" t="s">
        <v>9</v>
      </c>
      <c r="D68" s="187">
        <v>12</v>
      </c>
      <c r="E68" s="540"/>
      <c r="F68" s="540">
        <f>SUM(D68*E68)</f>
        <v>0</v>
      </c>
    </row>
    <row r="69" spans="1:15" s="96" customFormat="1">
      <c r="A69" s="440"/>
      <c r="B69" s="93"/>
      <c r="C69" s="94"/>
      <c r="D69" s="82"/>
      <c r="E69" s="778"/>
      <c r="F69" s="778"/>
    </row>
    <row r="70" spans="1:15" s="97" customFormat="1" ht="39.6">
      <c r="A70" s="440" t="s">
        <v>334</v>
      </c>
      <c r="B70" s="185" t="s">
        <v>109</v>
      </c>
      <c r="C70" s="186"/>
      <c r="D70" s="187"/>
      <c r="E70" s="540"/>
      <c r="F70" s="540"/>
      <c r="G70" s="75"/>
      <c r="H70" s="75"/>
      <c r="I70" s="98"/>
      <c r="J70" s="98"/>
      <c r="K70" s="98"/>
      <c r="L70" s="98"/>
      <c r="M70" s="98"/>
      <c r="N70" s="98"/>
      <c r="O70" s="98"/>
    </row>
    <row r="71" spans="1:15" s="96" customFormat="1" ht="15.6">
      <c r="A71" s="440"/>
      <c r="B71" s="487" t="s">
        <v>140</v>
      </c>
      <c r="C71" s="186" t="s">
        <v>154</v>
      </c>
      <c r="D71" s="187">
        <v>10</v>
      </c>
      <c r="E71" s="540"/>
      <c r="F71" s="540">
        <f>SUM(D71*E71)</f>
        <v>0</v>
      </c>
    </row>
    <row r="72" spans="1:15" s="96" customFormat="1">
      <c r="A72" s="548"/>
      <c r="B72" s="185"/>
      <c r="C72" s="186"/>
      <c r="D72" s="187"/>
      <c r="E72" s="540"/>
      <c r="F72" s="777"/>
    </row>
    <row r="73" spans="1:15" s="96" customFormat="1" ht="118.8">
      <c r="A73" s="548" t="s">
        <v>335</v>
      </c>
      <c r="B73" s="185" t="s">
        <v>503</v>
      </c>
      <c r="C73" s="186" t="s">
        <v>11</v>
      </c>
      <c r="D73" s="187">
        <v>1</v>
      </c>
      <c r="E73" s="540"/>
      <c r="F73" s="777">
        <f>SUM(D73*E73)</f>
        <v>0</v>
      </c>
      <c r="H73" s="95"/>
    </row>
    <row r="74" spans="1:15" s="97" customFormat="1" ht="13.8">
      <c r="A74" s="440"/>
      <c r="B74" s="93"/>
      <c r="C74" s="94"/>
      <c r="D74" s="113"/>
      <c r="E74" s="789"/>
      <c r="F74" s="778"/>
      <c r="G74" s="75"/>
      <c r="H74" s="98"/>
      <c r="I74" s="98"/>
      <c r="J74" s="98"/>
      <c r="K74" s="98"/>
      <c r="L74" s="98"/>
      <c r="M74" s="98"/>
      <c r="N74" s="98"/>
      <c r="O74" s="98"/>
    </row>
    <row r="75" spans="1:15" s="97" customFormat="1" ht="26.4">
      <c r="A75" s="548" t="s">
        <v>336</v>
      </c>
      <c r="B75" s="185" t="s">
        <v>142</v>
      </c>
      <c r="C75" s="186"/>
      <c r="D75" s="187"/>
      <c r="E75" s="540"/>
      <c r="F75" s="540"/>
      <c r="G75" s="98"/>
      <c r="H75" s="75"/>
      <c r="I75" s="98"/>
      <c r="J75" s="98"/>
      <c r="K75" s="98"/>
      <c r="L75" s="98"/>
      <c r="M75" s="98"/>
      <c r="N75" s="98"/>
      <c r="O75" s="98"/>
    </row>
    <row r="76" spans="1:15" s="96" customFormat="1" ht="15.6">
      <c r="A76" s="440"/>
      <c r="B76" s="487" t="s">
        <v>140</v>
      </c>
      <c r="C76" s="186" t="s">
        <v>177</v>
      </c>
      <c r="D76" s="187">
        <v>1</v>
      </c>
      <c r="E76" s="540"/>
      <c r="F76" s="540">
        <f>SUM(D76*E76)</f>
        <v>0</v>
      </c>
    </row>
    <row r="77" spans="1:15" s="97" customFormat="1" ht="13.8">
      <c r="A77" s="440"/>
      <c r="B77" s="93"/>
      <c r="C77" s="94"/>
      <c r="D77" s="82"/>
      <c r="E77" s="778"/>
      <c r="F77" s="778"/>
      <c r="G77" s="75"/>
      <c r="H77" s="98"/>
      <c r="I77" s="98"/>
      <c r="J77" s="98"/>
      <c r="K77" s="98"/>
      <c r="L77" s="98"/>
      <c r="M77" s="98"/>
      <c r="N77" s="98"/>
      <c r="O77" s="98"/>
    </row>
    <row r="78" spans="1:15" s="97" customFormat="1" ht="51.75" customHeight="1">
      <c r="A78" s="940" t="s">
        <v>337</v>
      </c>
      <c r="B78" s="185" t="s">
        <v>125</v>
      </c>
      <c r="C78" s="186" t="s">
        <v>177</v>
      </c>
      <c r="D78" s="187">
        <v>10</v>
      </c>
      <c r="E78" s="540"/>
      <c r="F78" s="540">
        <f>SUM(D78*E78)</f>
        <v>0</v>
      </c>
      <c r="G78" s="98"/>
      <c r="H78" s="98"/>
      <c r="I78" s="98"/>
      <c r="J78" s="98"/>
      <c r="K78" s="98"/>
      <c r="L78" s="98"/>
      <c r="M78" s="98"/>
      <c r="N78" s="98"/>
      <c r="O78" s="98"/>
    </row>
    <row r="79" spans="1:15" s="97" customFormat="1" ht="13.8">
      <c r="A79" s="940"/>
      <c r="B79" s="185"/>
      <c r="C79" s="186"/>
      <c r="D79" s="187"/>
      <c r="E79" s="540"/>
      <c r="F79" s="540"/>
      <c r="G79" s="98"/>
      <c r="H79" s="98"/>
      <c r="I79" s="98"/>
      <c r="J79" s="98"/>
      <c r="K79" s="98"/>
      <c r="L79" s="98"/>
      <c r="M79" s="98"/>
      <c r="N79" s="98"/>
      <c r="O79" s="98"/>
    </row>
    <row r="80" spans="1:15" s="1" customFormat="1" ht="56.25" customHeight="1">
      <c r="A80" s="940" t="s">
        <v>338</v>
      </c>
      <c r="B80" s="185" t="s">
        <v>143</v>
      </c>
      <c r="C80" s="186"/>
      <c r="D80" s="187"/>
      <c r="E80" s="540"/>
      <c r="F80" s="540"/>
      <c r="G80" s="3"/>
      <c r="H80" s="3"/>
      <c r="I80" s="3"/>
      <c r="J80" s="3"/>
      <c r="K80" s="3"/>
      <c r="L80" s="3"/>
      <c r="M80" s="3"/>
      <c r="N80" s="3"/>
      <c r="O80" s="3"/>
    </row>
    <row r="81" spans="1:15" s="189" customFormat="1" ht="15.6">
      <c r="A81" s="940"/>
      <c r="B81" s="487" t="s">
        <v>144</v>
      </c>
      <c r="C81" s="186" t="s">
        <v>177</v>
      </c>
      <c r="D81" s="187">
        <v>2</v>
      </c>
      <c r="E81" s="540"/>
      <c r="F81" s="540">
        <f>SUM(D81*E81)</f>
        <v>0</v>
      </c>
    </row>
    <row r="82" spans="1:15" s="189" customFormat="1">
      <c r="A82" s="940"/>
      <c r="B82" s="185"/>
      <c r="C82" s="186"/>
      <c r="D82" s="187"/>
      <c r="E82" s="540"/>
      <c r="F82" s="540"/>
    </row>
    <row r="83" spans="1:15" s="1" customFormat="1" ht="13.8">
      <c r="A83" s="940" t="s">
        <v>504</v>
      </c>
      <c r="B83" s="185" t="s">
        <v>145</v>
      </c>
      <c r="C83" s="186" t="s">
        <v>8</v>
      </c>
      <c r="D83" s="187">
        <v>12</v>
      </c>
      <c r="E83" s="540"/>
      <c r="F83" s="540">
        <f>SUM(D83*E83)</f>
        <v>0</v>
      </c>
      <c r="G83" s="3"/>
      <c r="H83" s="3"/>
      <c r="I83" s="3"/>
      <c r="J83" s="3"/>
      <c r="K83" s="3"/>
      <c r="L83" s="3"/>
      <c r="M83" s="3"/>
      <c r="N83" s="3"/>
      <c r="O83" s="3"/>
    </row>
    <row r="84" spans="1:15" s="189" customFormat="1" ht="13.8" thickBot="1">
      <c r="A84" s="940"/>
      <c r="B84" s="93"/>
      <c r="C84" s="186"/>
      <c r="D84" s="187"/>
      <c r="E84" s="790"/>
      <c r="F84" s="790"/>
    </row>
    <row r="85" spans="1:15" s="491" customFormat="1" ht="16.2" thickTop="1">
      <c r="A85" s="506" t="str">
        <f>A60</f>
        <v>3.2</v>
      </c>
      <c r="B85" s="506" t="str">
        <f>B60</f>
        <v xml:space="preserve">Vodovod </v>
      </c>
      <c r="C85" s="507"/>
      <c r="D85" s="508"/>
      <c r="E85" s="791"/>
      <c r="F85" s="791">
        <f>SUM(F64:F83)</f>
        <v>0</v>
      </c>
      <c r="G85" s="509"/>
      <c r="H85" s="490"/>
      <c r="I85" s="490"/>
      <c r="J85" s="490"/>
      <c r="K85" s="490"/>
      <c r="L85" s="490"/>
      <c r="M85" s="490"/>
      <c r="N85" s="490"/>
      <c r="O85" s="490"/>
    </row>
    <row r="86" spans="1:15" s="491" customFormat="1" ht="15.6">
      <c r="A86" s="251"/>
      <c r="B86" s="481"/>
      <c r="C86" s="549"/>
      <c r="D86" s="550"/>
      <c r="E86" s="792"/>
      <c r="F86" s="793"/>
      <c r="G86" s="509"/>
      <c r="H86" s="490"/>
      <c r="I86" s="490"/>
      <c r="J86" s="490"/>
      <c r="K86" s="490"/>
      <c r="L86" s="490"/>
      <c r="M86" s="490"/>
      <c r="N86" s="490"/>
      <c r="O86" s="490"/>
    </row>
    <row r="87" spans="1:15" s="250" customFormat="1" ht="15.6">
      <c r="A87" s="495" t="s">
        <v>129</v>
      </c>
      <c r="B87" s="496" t="s">
        <v>341</v>
      </c>
      <c r="C87" s="497"/>
      <c r="D87" s="498"/>
      <c r="E87" s="787"/>
      <c r="F87" s="794"/>
      <c r="G87" s="485"/>
      <c r="H87" s="297"/>
      <c r="I87" s="297"/>
      <c r="J87" s="297"/>
      <c r="K87" s="297"/>
      <c r="L87" s="297"/>
      <c r="M87" s="297"/>
      <c r="N87" s="297"/>
      <c r="O87" s="297"/>
    </row>
    <row r="88" spans="1:15" s="100" customFormat="1">
      <c r="A88" s="260"/>
      <c r="B88" s="486"/>
      <c r="C88" s="235"/>
      <c r="D88" s="236"/>
      <c r="E88" s="232"/>
      <c r="F88" s="306"/>
      <c r="H88" s="96"/>
    </row>
    <row r="89" spans="1:15" s="96" customFormat="1" ht="39.6">
      <c r="A89" s="940" t="s">
        <v>130</v>
      </c>
      <c r="B89" s="185" t="s">
        <v>342</v>
      </c>
      <c r="C89" s="186"/>
      <c r="D89" s="187"/>
      <c r="E89" s="540"/>
      <c r="F89" s="777"/>
    </row>
    <row r="90" spans="1:15" s="96" customFormat="1" ht="15.75" customHeight="1">
      <c r="A90" s="940"/>
      <c r="B90" s="487" t="s">
        <v>343</v>
      </c>
      <c r="C90" s="186" t="s">
        <v>8</v>
      </c>
      <c r="D90" s="187">
        <v>11</v>
      </c>
      <c r="E90" s="540"/>
      <c r="F90" s="777">
        <f>SUM(D90*E90)</f>
        <v>0</v>
      </c>
    </row>
    <row r="91" spans="1:15" s="96" customFormat="1">
      <c r="A91" s="523"/>
      <c r="B91" s="185"/>
      <c r="C91" s="186"/>
      <c r="D91" s="187"/>
      <c r="E91" s="540"/>
      <c r="F91" s="777"/>
    </row>
    <row r="92" spans="1:15" s="96" customFormat="1" ht="52.8">
      <c r="A92" s="523" t="s">
        <v>131</v>
      </c>
      <c r="B92" s="185" t="s">
        <v>344</v>
      </c>
      <c r="C92" s="186"/>
      <c r="D92" s="187"/>
      <c r="E92" s="540"/>
      <c r="F92" s="777"/>
      <c r="H92" s="95"/>
    </row>
    <row r="93" spans="1:15" s="96" customFormat="1">
      <c r="A93" s="523"/>
      <c r="B93" s="487" t="s">
        <v>343</v>
      </c>
      <c r="C93" s="186" t="s">
        <v>9</v>
      </c>
      <c r="D93" s="187">
        <v>6</v>
      </c>
      <c r="E93" s="540"/>
      <c r="F93" s="777">
        <f>SUM(D93*E93)</f>
        <v>0</v>
      </c>
    </row>
    <row r="94" spans="1:15" s="96" customFormat="1">
      <c r="A94" s="523"/>
      <c r="B94" s="487"/>
      <c r="C94" s="186"/>
      <c r="D94" s="187"/>
      <c r="E94" s="540"/>
      <c r="F94" s="777"/>
    </row>
    <row r="95" spans="1:15" s="97" customFormat="1" ht="40.5" customHeight="1">
      <c r="A95" s="940" t="s">
        <v>132</v>
      </c>
      <c r="B95" s="185" t="s">
        <v>206</v>
      </c>
      <c r="C95" s="186" t="s">
        <v>154</v>
      </c>
      <c r="D95" s="187">
        <v>7</v>
      </c>
      <c r="E95" s="540"/>
      <c r="F95" s="777">
        <f>SUM(D95*E95)</f>
        <v>0</v>
      </c>
      <c r="G95" s="75"/>
      <c r="H95" s="98"/>
      <c r="I95" s="98"/>
      <c r="J95" s="98"/>
      <c r="K95" s="98"/>
      <c r="L95" s="98"/>
      <c r="M95" s="98"/>
      <c r="N95" s="98"/>
      <c r="O95" s="98"/>
    </row>
    <row r="96" spans="1:15" s="97" customFormat="1" ht="13.8">
      <c r="A96" s="940"/>
      <c r="B96" s="185"/>
      <c r="C96" s="186"/>
      <c r="D96" s="488"/>
      <c r="E96" s="780"/>
      <c r="F96" s="777"/>
      <c r="G96" s="75"/>
      <c r="H96" s="98"/>
      <c r="I96" s="98"/>
      <c r="J96" s="98"/>
      <c r="K96" s="98"/>
      <c r="L96" s="98"/>
      <c r="M96" s="98"/>
      <c r="N96" s="98"/>
      <c r="O96" s="98"/>
    </row>
    <row r="97" spans="1:15" s="96" customFormat="1" ht="105.6">
      <c r="A97" s="523" t="s">
        <v>133</v>
      </c>
      <c r="B97" s="551" t="s">
        <v>345</v>
      </c>
      <c r="C97" s="186"/>
      <c r="D97" s="187"/>
      <c r="E97" s="540"/>
      <c r="F97" s="777"/>
      <c r="H97" s="95"/>
    </row>
    <row r="98" spans="1:15" s="100" customFormat="1">
      <c r="A98" s="523"/>
      <c r="B98" s="487" t="s">
        <v>346</v>
      </c>
      <c r="C98" s="186" t="s">
        <v>8</v>
      </c>
      <c r="D98" s="187">
        <v>11</v>
      </c>
      <c r="E98" s="540"/>
      <c r="F98" s="777">
        <f>SUM(D98*E98)</f>
        <v>0</v>
      </c>
      <c r="I98" s="96"/>
    </row>
    <row r="99" spans="1:15" s="100" customFormat="1">
      <c r="A99" s="523"/>
      <c r="B99" s="487"/>
      <c r="C99" s="186"/>
      <c r="D99" s="187"/>
      <c r="E99" s="540"/>
      <c r="F99" s="777"/>
      <c r="I99" s="96"/>
    </row>
    <row r="100" spans="1:15" s="97" customFormat="1" ht="26.4">
      <c r="A100" s="940" t="s">
        <v>134</v>
      </c>
      <c r="B100" s="185" t="s">
        <v>111</v>
      </c>
      <c r="C100" s="186"/>
      <c r="D100" s="187"/>
      <c r="E100" s="540"/>
      <c r="F100" s="777"/>
      <c r="G100" s="98"/>
      <c r="H100" s="98"/>
      <c r="I100" s="98"/>
      <c r="J100" s="98"/>
      <c r="K100" s="98"/>
      <c r="L100" s="98"/>
      <c r="M100" s="98"/>
      <c r="N100" s="98"/>
      <c r="O100" s="98"/>
    </row>
    <row r="101" spans="1:15" s="96" customFormat="1" ht="15.6">
      <c r="A101" s="940"/>
      <c r="B101" s="487" t="s">
        <v>343</v>
      </c>
      <c r="C101" s="186" t="s">
        <v>177</v>
      </c>
      <c r="D101" s="187">
        <v>1.5</v>
      </c>
      <c r="E101" s="540"/>
      <c r="F101" s="777">
        <f>SUM(D101*E101)</f>
        <v>0</v>
      </c>
    </row>
    <row r="102" spans="1:15" s="96" customFormat="1">
      <c r="A102" s="523"/>
      <c r="B102" s="185"/>
      <c r="C102" s="186"/>
      <c r="D102" s="187"/>
      <c r="E102" s="540"/>
      <c r="F102" s="777"/>
    </row>
    <row r="103" spans="1:15" s="553" customFormat="1" ht="109.5" customHeight="1">
      <c r="A103" s="940" t="s">
        <v>135</v>
      </c>
      <c r="B103" s="492" t="s">
        <v>119</v>
      </c>
      <c r="C103" s="186" t="s">
        <v>11</v>
      </c>
      <c r="D103" s="187">
        <v>1</v>
      </c>
      <c r="E103" s="540"/>
      <c r="F103" s="777">
        <f>SUM(D103*E103)</f>
        <v>0</v>
      </c>
      <c r="G103" s="75"/>
      <c r="H103" s="552"/>
      <c r="I103" s="552"/>
      <c r="J103" s="552"/>
      <c r="K103" s="552"/>
      <c r="L103" s="552"/>
      <c r="M103" s="552"/>
      <c r="N103" s="552"/>
      <c r="O103" s="552"/>
    </row>
    <row r="104" spans="1:15" s="165" customFormat="1" ht="12.75" customHeight="1">
      <c r="A104" s="940"/>
      <c r="B104" s="494"/>
      <c r="C104" s="493"/>
      <c r="D104" s="187"/>
      <c r="E104" s="540"/>
      <c r="F104" s="777"/>
      <c r="G104" s="158"/>
      <c r="H104" s="298"/>
      <c r="I104" s="298"/>
      <c r="J104" s="298"/>
      <c r="K104" s="298"/>
      <c r="L104" s="298"/>
      <c r="M104" s="298"/>
      <c r="N104" s="298"/>
      <c r="O104" s="298"/>
    </row>
    <row r="105" spans="1:15" s="165" customFormat="1" ht="105.6">
      <c r="A105" s="940" t="s">
        <v>136</v>
      </c>
      <c r="B105" s="492" t="s">
        <v>347</v>
      </c>
      <c r="C105" s="493"/>
      <c r="D105" s="187"/>
      <c r="E105" s="540"/>
      <c r="F105" s="777"/>
      <c r="G105" s="158"/>
      <c r="H105" s="298"/>
      <c r="I105" s="298"/>
      <c r="J105" s="298"/>
      <c r="K105" s="298"/>
      <c r="L105" s="298"/>
      <c r="M105" s="298"/>
      <c r="N105" s="298"/>
      <c r="O105" s="298"/>
    </row>
    <row r="106" spans="1:15" s="96" customFormat="1">
      <c r="A106" s="940"/>
      <c r="B106" s="487" t="s">
        <v>348</v>
      </c>
      <c r="C106" s="186" t="s">
        <v>8</v>
      </c>
      <c r="D106" s="187">
        <v>11</v>
      </c>
      <c r="E106" s="540"/>
      <c r="F106" s="777">
        <f>SUM(D106*E106)</f>
        <v>0</v>
      </c>
    </row>
    <row r="107" spans="1:15" s="165" customFormat="1" ht="12.75" customHeight="1">
      <c r="A107" s="940"/>
      <c r="B107" s="494"/>
      <c r="C107" s="493"/>
      <c r="D107" s="187"/>
      <c r="E107" s="540"/>
      <c r="F107" s="777"/>
      <c r="G107" s="158"/>
      <c r="H107" s="298"/>
      <c r="I107" s="298"/>
      <c r="J107" s="298"/>
      <c r="K107" s="298"/>
      <c r="L107" s="298"/>
      <c r="M107" s="298"/>
      <c r="N107" s="298"/>
      <c r="O107" s="298"/>
    </row>
    <row r="108" spans="1:15" s="97" customFormat="1" ht="51.75" customHeight="1">
      <c r="A108" s="940" t="s">
        <v>322</v>
      </c>
      <c r="B108" s="185" t="s">
        <v>125</v>
      </c>
      <c r="C108" s="186"/>
      <c r="D108" s="187"/>
      <c r="E108" s="540"/>
      <c r="F108" s="777"/>
      <c r="G108" s="98"/>
      <c r="H108" s="98"/>
      <c r="I108" s="98"/>
      <c r="J108" s="98"/>
      <c r="K108" s="98"/>
      <c r="L108" s="98"/>
      <c r="M108" s="98"/>
      <c r="N108" s="98"/>
      <c r="O108" s="98"/>
    </row>
    <row r="109" spans="1:15" s="96" customFormat="1" ht="15.6">
      <c r="A109" s="940"/>
      <c r="B109" s="487" t="s">
        <v>343</v>
      </c>
      <c r="C109" s="186" t="s">
        <v>177</v>
      </c>
      <c r="D109" s="187">
        <v>5</v>
      </c>
      <c r="E109" s="540"/>
      <c r="F109" s="777">
        <f>SUM(D109*E109)</f>
        <v>0</v>
      </c>
    </row>
    <row r="110" spans="1:15" s="97" customFormat="1" ht="13.8">
      <c r="A110" s="940"/>
      <c r="B110" s="185"/>
      <c r="C110" s="186"/>
      <c r="D110" s="187"/>
      <c r="E110" s="540"/>
      <c r="F110" s="777"/>
      <c r="G110" s="98"/>
      <c r="H110" s="98"/>
      <c r="I110" s="98"/>
      <c r="J110" s="98"/>
      <c r="K110" s="98"/>
      <c r="L110" s="98"/>
      <c r="M110" s="98"/>
      <c r="N110" s="98"/>
      <c r="O110" s="98"/>
    </row>
    <row r="111" spans="1:15" s="97" customFormat="1" ht="56.25" customHeight="1">
      <c r="A111" s="940" t="s">
        <v>323</v>
      </c>
      <c r="B111" s="185" t="s">
        <v>349</v>
      </c>
      <c r="C111" s="186"/>
      <c r="D111" s="187"/>
      <c r="E111" s="540"/>
      <c r="F111" s="777"/>
      <c r="G111" s="98"/>
      <c r="H111" s="98"/>
      <c r="I111" s="98"/>
      <c r="J111" s="98"/>
      <c r="K111" s="98"/>
      <c r="L111" s="98"/>
      <c r="M111" s="98"/>
      <c r="N111" s="98"/>
      <c r="O111" s="98"/>
    </row>
    <row r="112" spans="1:15" s="96" customFormat="1" ht="15.6">
      <c r="A112" s="940"/>
      <c r="B112" s="487" t="s">
        <v>343</v>
      </c>
      <c r="C112" s="186" t="s">
        <v>177</v>
      </c>
      <c r="D112" s="187">
        <v>1</v>
      </c>
      <c r="E112" s="540"/>
      <c r="F112" s="777">
        <f>SUM(D112*E112)</f>
        <v>0</v>
      </c>
    </row>
    <row r="113" spans="1:15" s="96" customFormat="1">
      <c r="A113" s="940"/>
      <c r="B113" s="185"/>
      <c r="C113" s="186"/>
      <c r="D113" s="187"/>
      <c r="E113" s="540"/>
      <c r="F113" s="777"/>
    </row>
    <row r="114" spans="1:15" s="97" customFormat="1" ht="18" customHeight="1">
      <c r="A114" s="523" t="s">
        <v>324</v>
      </c>
      <c r="B114" s="185" t="s">
        <v>127</v>
      </c>
      <c r="C114" s="186"/>
      <c r="D114" s="187"/>
      <c r="E114" s="540"/>
      <c r="F114" s="777"/>
      <c r="G114" s="98"/>
      <c r="H114" s="98"/>
      <c r="I114" s="98"/>
      <c r="J114" s="98"/>
      <c r="K114" s="98"/>
      <c r="L114" s="98"/>
      <c r="M114" s="98"/>
      <c r="N114" s="98"/>
      <c r="O114" s="98"/>
    </row>
    <row r="115" spans="1:15" s="96" customFormat="1">
      <c r="A115" s="523"/>
      <c r="B115" s="487" t="s">
        <v>343</v>
      </c>
      <c r="C115" s="186" t="s">
        <v>8</v>
      </c>
      <c r="D115" s="187">
        <v>11</v>
      </c>
      <c r="E115" s="540"/>
      <c r="F115" s="777">
        <f>SUM(D115*E115)</f>
        <v>0</v>
      </c>
    </row>
    <row r="116" spans="1:15" s="96" customFormat="1" ht="13.8" thickBot="1">
      <c r="A116" s="523"/>
      <c r="B116" s="545"/>
      <c r="C116" s="186"/>
      <c r="D116" s="187"/>
      <c r="E116" s="540"/>
      <c r="F116" s="777"/>
    </row>
    <row r="117" spans="1:15" s="149" customFormat="1" ht="16.2" thickTop="1">
      <c r="A117" s="506" t="s">
        <v>129</v>
      </c>
      <c r="B117" s="506" t="str">
        <f>B87</f>
        <v>Fekalna kanalizacija</v>
      </c>
      <c r="C117" s="507"/>
      <c r="D117" s="508"/>
      <c r="E117" s="791"/>
      <c r="F117" s="791">
        <f>SUM(F90:F116)</f>
        <v>0</v>
      </c>
      <c r="G117" s="299"/>
      <c r="H117" s="300"/>
      <c r="I117" s="300"/>
      <c r="J117" s="300"/>
      <c r="K117" s="300"/>
      <c r="L117" s="300"/>
      <c r="M117" s="300"/>
      <c r="N117" s="300"/>
      <c r="O117" s="300"/>
    </row>
    <row r="118" spans="1:15" s="149" customFormat="1" ht="15.6">
      <c r="A118" s="251"/>
      <c r="B118" s="166"/>
      <c r="C118" s="167"/>
      <c r="D118" s="168"/>
      <c r="E118" s="795"/>
      <c r="F118" s="795"/>
      <c r="G118" s="299"/>
      <c r="H118" s="300"/>
      <c r="I118" s="300"/>
      <c r="J118" s="300"/>
      <c r="K118" s="300"/>
      <c r="L118" s="300"/>
      <c r="M118" s="300"/>
      <c r="N118" s="300"/>
      <c r="O118" s="300"/>
    </row>
    <row r="119" spans="1:15" s="149" customFormat="1">
      <c r="A119" s="541"/>
      <c r="B119" s="146"/>
      <c r="C119" s="147"/>
      <c r="D119" s="148"/>
      <c r="E119" s="796"/>
      <c r="F119" s="796"/>
      <c r="G119" s="169"/>
      <c r="H119" s="300"/>
      <c r="I119" s="300"/>
      <c r="J119" s="300"/>
      <c r="K119" s="300"/>
      <c r="L119" s="300"/>
      <c r="M119" s="300"/>
      <c r="N119" s="300"/>
      <c r="O119" s="300"/>
    </row>
    <row r="120" spans="1:15" s="149" customFormat="1">
      <c r="A120" s="541"/>
      <c r="B120" s="146"/>
      <c r="C120" s="147"/>
      <c r="D120" s="148"/>
      <c r="E120" s="796"/>
      <c r="F120" s="796"/>
      <c r="G120" s="169"/>
      <c r="H120" s="300"/>
      <c r="I120" s="300"/>
      <c r="J120" s="300"/>
      <c r="K120" s="300"/>
      <c r="L120" s="300"/>
      <c r="M120" s="300"/>
      <c r="N120" s="300"/>
      <c r="O120" s="300"/>
    </row>
    <row r="121" spans="1:15" s="149" customFormat="1">
      <c r="A121" s="541"/>
      <c r="B121" s="146"/>
      <c r="C121" s="147"/>
      <c r="D121" s="148"/>
      <c r="E121" s="796"/>
      <c r="F121" s="796"/>
      <c r="G121" s="169"/>
      <c r="H121" s="300"/>
      <c r="I121" s="300"/>
      <c r="J121" s="300"/>
      <c r="K121" s="300"/>
      <c r="L121" s="300"/>
      <c r="M121" s="300"/>
      <c r="N121" s="300"/>
      <c r="O121" s="300"/>
    </row>
    <row r="122" spans="1:15" s="149" customFormat="1">
      <c r="A122" s="541"/>
      <c r="B122" s="146"/>
      <c r="C122" s="147"/>
      <c r="D122" s="148"/>
      <c r="E122" s="796"/>
      <c r="F122" s="796"/>
      <c r="G122" s="169"/>
      <c r="H122" s="300"/>
      <c r="I122" s="300"/>
      <c r="J122" s="300"/>
      <c r="K122" s="300"/>
      <c r="L122" s="300"/>
      <c r="M122" s="300"/>
      <c r="N122" s="300"/>
      <c r="O122" s="300"/>
    </row>
    <row r="123" spans="1:15" s="514" customFormat="1" ht="15.6">
      <c r="A123" s="495" t="s">
        <v>146</v>
      </c>
      <c r="B123" s="495" t="s">
        <v>6</v>
      </c>
      <c r="C123" s="511"/>
      <c r="D123" s="512"/>
      <c r="E123" s="797"/>
      <c r="F123" s="797"/>
      <c r="G123" s="489"/>
      <c r="H123" s="513"/>
      <c r="I123" s="513"/>
      <c r="J123" s="513"/>
      <c r="K123" s="513"/>
      <c r="L123" s="513"/>
      <c r="M123" s="513"/>
      <c r="N123" s="513"/>
      <c r="O123" s="513"/>
    </row>
    <row r="124" spans="1:15" s="516" customFormat="1" ht="15.6">
      <c r="A124" s="251"/>
      <c r="B124" s="251"/>
      <c r="C124" s="482"/>
      <c r="D124" s="484"/>
      <c r="E124" s="775"/>
      <c r="F124" s="775"/>
      <c r="G124" s="485"/>
      <c r="H124" s="515"/>
      <c r="I124" s="515"/>
      <c r="J124" s="515"/>
      <c r="K124" s="515"/>
      <c r="L124" s="515"/>
      <c r="M124" s="515"/>
      <c r="N124" s="515"/>
      <c r="O124" s="515"/>
    </row>
    <row r="125" spans="1:15" s="516" customFormat="1" ht="15.6">
      <c r="A125" s="251" t="str">
        <f>A58</f>
        <v>3.1</v>
      </c>
      <c r="B125" s="251" t="str">
        <f>B58</f>
        <v>Meteorna kanalizacija</v>
      </c>
      <c r="C125" s="482"/>
      <c r="D125" s="484"/>
      <c r="E125" s="775"/>
      <c r="F125" s="792">
        <f>F58</f>
        <v>0</v>
      </c>
      <c r="G125" s="489"/>
      <c r="H125" s="515"/>
      <c r="I125" s="515"/>
      <c r="J125" s="515"/>
      <c r="K125" s="515"/>
      <c r="L125" s="515"/>
      <c r="M125" s="515"/>
      <c r="N125" s="515"/>
      <c r="O125" s="515"/>
    </row>
    <row r="126" spans="1:15" s="516" customFormat="1" ht="15.6">
      <c r="A126" s="251" t="s">
        <v>128</v>
      </c>
      <c r="B126" s="251" t="s">
        <v>138</v>
      </c>
      <c r="C126" s="482"/>
      <c r="D126" s="484"/>
      <c r="E126" s="775"/>
      <c r="F126" s="792">
        <f>F85</f>
        <v>0</v>
      </c>
      <c r="G126" s="489"/>
      <c r="H126" s="515"/>
      <c r="I126" s="515"/>
      <c r="J126" s="515"/>
      <c r="K126" s="515"/>
      <c r="L126" s="515"/>
      <c r="M126" s="515"/>
      <c r="N126" s="515"/>
      <c r="O126" s="515"/>
    </row>
    <row r="127" spans="1:15" s="516" customFormat="1" ht="16.2" thickBot="1">
      <c r="A127" s="251" t="s">
        <v>129</v>
      </c>
      <c r="B127" s="251" t="s">
        <v>341</v>
      </c>
      <c r="C127" s="482"/>
      <c r="D127" s="484"/>
      <c r="E127" s="775"/>
      <c r="F127" s="792">
        <f>F117</f>
        <v>0</v>
      </c>
      <c r="G127" s="489"/>
      <c r="H127" s="515"/>
      <c r="I127" s="515"/>
      <c r="J127" s="515"/>
      <c r="K127" s="515"/>
      <c r="L127" s="515"/>
      <c r="M127" s="515"/>
      <c r="N127" s="515"/>
      <c r="O127" s="515"/>
    </row>
    <row r="128" spans="1:15" s="460" customFormat="1" ht="16.8" thickTop="1" thickBot="1">
      <c r="A128" s="457" t="str">
        <f>A7</f>
        <v>3.</v>
      </c>
      <c r="B128" s="457" t="str">
        <f>B7</f>
        <v>ZUNANJA UREDITEV</v>
      </c>
      <c r="C128" s="458"/>
      <c r="D128" s="459"/>
      <c r="E128" s="784"/>
      <c r="F128" s="784">
        <f>SUM(F125:F127)</f>
        <v>0</v>
      </c>
      <c r="G128" s="489"/>
      <c r="H128" s="517"/>
      <c r="I128" s="518"/>
      <c r="J128" s="518"/>
      <c r="K128" s="518"/>
      <c r="L128" s="518"/>
      <c r="M128" s="518"/>
      <c r="N128" s="518"/>
      <c r="O128" s="518"/>
    </row>
    <row r="129" spans="1:15" s="149" customFormat="1" ht="13.8" thickTop="1">
      <c r="A129" s="541"/>
      <c r="B129" s="146"/>
      <c r="C129" s="147"/>
      <c r="D129" s="148"/>
      <c r="E129" s="796"/>
      <c r="F129" s="796"/>
      <c r="G129" s="169"/>
      <c r="H129" s="302"/>
      <c r="I129" s="300"/>
      <c r="J129" s="300"/>
      <c r="K129" s="300"/>
      <c r="L129" s="300"/>
      <c r="M129" s="300"/>
      <c r="N129" s="300"/>
      <c r="O129" s="300"/>
    </row>
    <row r="130" spans="1:15" s="170" customFormat="1">
      <c r="A130" s="541"/>
      <c r="B130" s="146"/>
      <c r="C130" s="147"/>
      <c r="D130" s="148"/>
      <c r="E130" s="796"/>
      <c r="F130" s="796"/>
      <c r="G130" s="169"/>
    </row>
    <row r="131" spans="1:15" s="88" customFormat="1">
      <c r="A131" s="541"/>
      <c r="B131" s="146"/>
      <c r="C131" s="147"/>
      <c r="D131" s="148"/>
      <c r="E131" s="796"/>
      <c r="F131" s="796"/>
      <c r="G131" s="89"/>
      <c r="H131" s="170"/>
      <c r="I131" s="170"/>
      <c r="J131" s="170"/>
      <c r="K131" s="170"/>
      <c r="L131" s="170"/>
      <c r="M131" s="170"/>
      <c r="N131" s="170"/>
      <c r="O131" s="170"/>
    </row>
    <row r="132" spans="1:15" s="88" customFormat="1">
      <c r="A132" s="542"/>
      <c r="B132" s="171"/>
      <c r="D132" s="172"/>
      <c r="E132" s="798"/>
      <c r="F132" s="798"/>
      <c r="G132" s="169"/>
      <c r="H132" s="170"/>
      <c r="I132" s="170"/>
      <c r="J132" s="170"/>
      <c r="K132" s="170"/>
      <c r="L132" s="170"/>
      <c r="M132" s="170"/>
      <c r="N132" s="170"/>
      <c r="O132" s="170"/>
    </row>
  </sheetData>
  <sheetProtection password="F68E" sheet="1" objects="1" scenarios="1"/>
  <mergeCells count="20">
    <mergeCell ref="A46:A48"/>
    <mergeCell ref="A49:A51"/>
    <mergeCell ref="A52:A54"/>
    <mergeCell ref="A55:A57"/>
    <mergeCell ref="A78:A79"/>
    <mergeCell ref="A64:A66"/>
    <mergeCell ref="A11:A13"/>
    <mergeCell ref="A17:A19"/>
    <mergeCell ref="A20:A22"/>
    <mergeCell ref="A23:A28"/>
    <mergeCell ref="A43:A45"/>
    <mergeCell ref="A103:A104"/>
    <mergeCell ref="A105:A107"/>
    <mergeCell ref="A108:A110"/>
    <mergeCell ref="A111:A113"/>
    <mergeCell ref="A80:A82"/>
    <mergeCell ref="A83:A84"/>
    <mergeCell ref="A89:A90"/>
    <mergeCell ref="A95:A96"/>
    <mergeCell ref="A100:A101"/>
  </mergeCells>
  <pageMargins left="0.59055118110236227" right="0.59055118110236227" top="0.98425196850393704" bottom="0.59055118110236227" header="0" footer="0.39370078740157483"/>
  <pageSetup paperSize="9" orientation="landscape" r:id="rId1"/>
  <headerFooter alignWithMargins="0">
    <oddFooter>&amp;C&amp;"Arial,Navadno"ZUNANJA UREDITEV &amp;P/&amp;N</oddFooter>
  </headerFooter>
</worksheet>
</file>

<file path=xl/worksheets/sheet8.xml><?xml version="1.0" encoding="utf-8"?>
<worksheet xmlns="http://schemas.openxmlformats.org/spreadsheetml/2006/main" xmlns:r="http://schemas.openxmlformats.org/officeDocument/2006/relationships">
  <sheetPr codeName="List8"/>
  <dimension ref="A1:J22"/>
  <sheetViews>
    <sheetView zoomScale="90" zoomScaleNormal="115" zoomScalePageLayoutView="115" workbookViewId="0">
      <selection activeCell="G11" sqref="G11"/>
    </sheetView>
  </sheetViews>
  <sheetFormatPr defaultColWidth="9" defaultRowHeight="13.8"/>
  <cols>
    <col min="1" max="1" width="10.109375" style="757" customWidth="1"/>
    <col min="2" max="2" width="56.44140625" style="758" customWidth="1"/>
    <col min="3" max="3" width="11.33203125" style="759" customWidth="1"/>
    <col min="4" max="4" width="10.109375" style="760" customWidth="1"/>
    <col min="5" max="5" width="15.33203125" style="936" customWidth="1"/>
    <col min="6" max="6" width="20.5546875" style="936" customWidth="1"/>
    <col min="7" max="7" width="16.109375" style="761" customWidth="1"/>
    <col min="8" max="8" width="17.109375" style="762" customWidth="1"/>
    <col min="9" max="9" width="9.109375" style="762" hidden="1" customWidth="1"/>
    <col min="10" max="16384" width="9" style="762"/>
  </cols>
  <sheetData>
    <row r="1" spans="1:10" s="717" customFormat="1" ht="11.1" customHeight="1">
      <c r="A1" s="712" t="s">
        <v>24</v>
      </c>
      <c r="B1" s="713"/>
      <c r="C1" s="714"/>
      <c r="D1" s="715"/>
      <c r="E1" s="917"/>
      <c r="F1" s="918" t="s">
        <v>226</v>
      </c>
      <c r="G1" s="716"/>
    </row>
    <row r="2" spans="1:10" s="717" customFormat="1" ht="11.1" customHeight="1">
      <c r="A2" s="718" t="s">
        <v>25</v>
      </c>
      <c r="B2" s="719"/>
      <c r="D2" s="720"/>
      <c r="E2" s="919"/>
      <c r="F2" s="920" t="s">
        <v>220</v>
      </c>
      <c r="G2" s="721"/>
    </row>
    <row r="3" spans="1:10" s="717" customFormat="1" ht="11.1" customHeight="1">
      <c r="A3" s="718" t="s">
        <v>39</v>
      </c>
      <c r="B3" s="719"/>
      <c r="E3" s="919"/>
      <c r="F3" s="921"/>
      <c r="G3" s="721"/>
    </row>
    <row r="4" spans="1:10" s="717" customFormat="1" ht="11.1" customHeight="1">
      <c r="A4" s="718"/>
      <c r="B4" s="719"/>
      <c r="C4" s="722"/>
      <c r="E4" s="919"/>
      <c r="F4" s="921"/>
      <c r="G4" s="721"/>
    </row>
    <row r="5" spans="1:10" s="728" customFormat="1" ht="25.5" customHeight="1">
      <c r="A5" s="723" t="s">
        <v>27</v>
      </c>
      <c r="B5" s="724" t="s">
        <v>28</v>
      </c>
      <c r="C5" s="725" t="s">
        <v>1</v>
      </c>
      <c r="D5" s="726" t="s">
        <v>2</v>
      </c>
      <c r="E5" s="922" t="s">
        <v>3</v>
      </c>
      <c r="F5" s="922" t="s">
        <v>4</v>
      </c>
      <c r="G5" s="727"/>
    </row>
    <row r="6" spans="1:10" s="717" customFormat="1" ht="11.1" customHeight="1">
      <c r="A6" s="729"/>
      <c r="B6" s="730"/>
      <c r="C6" s="731"/>
      <c r="D6" s="732"/>
      <c r="E6" s="923"/>
      <c r="F6" s="924"/>
      <c r="G6" s="721"/>
    </row>
    <row r="7" spans="1:10" s="737" customFormat="1" ht="20.25" customHeight="1">
      <c r="A7" s="733" t="s">
        <v>187</v>
      </c>
      <c r="B7" s="734" t="s">
        <v>186</v>
      </c>
      <c r="C7" s="497"/>
      <c r="D7" s="735"/>
      <c r="E7" s="925"/>
      <c r="F7" s="925"/>
      <c r="G7" s="736"/>
    </row>
    <row r="8" spans="1:10" s="737" customFormat="1" ht="10.5" customHeight="1">
      <c r="A8" s="738"/>
      <c r="B8" s="739"/>
      <c r="C8" s="482"/>
      <c r="D8" s="740"/>
      <c r="E8" s="926"/>
      <c r="F8" s="926"/>
      <c r="G8" s="736"/>
    </row>
    <row r="9" spans="1:10" s="745" customFormat="1" ht="20.25" customHeight="1">
      <c r="A9" s="741" t="s">
        <v>188</v>
      </c>
      <c r="B9" s="742" t="s">
        <v>186</v>
      </c>
      <c r="C9" s="499"/>
      <c r="D9" s="743"/>
      <c r="E9" s="927"/>
      <c r="F9" s="927"/>
      <c r="G9" s="744"/>
      <c r="H9" s="744"/>
    </row>
    <row r="10" spans="1:10" s="211" customFormat="1" ht="13.2">
      <c r="A10" s="262"/>
      <c r="B10" s="541"/>
      <c r="C10" s="235"/>
      <c r="D10" s="236"/>
      <c r="E10" s="894"/>
      <c r="F10" s="894"/>
      <c r="G10" s="236"/>
      <c r="H10" s="236"/>
      <c r="I10" s="308"/>
    </row>
    <row r="11" spans="1:10" s="230" customFormat="1" ht="92.4">
      <c r="A11" s="260" t="s">
        <v>211</v>
      </c>
      <c r="B11" s="234" t="s">
        <v>210</v>
      </c>
      <c r="C11" s="235" t="s">
        <v>99</v>
      </c>
      <c r="D11" s="520">
        <v>1</v>
      </c>
      <c r="E11" s="928"/>
      <c r="F11" s="928">
        <f>D11*E11</f>
        <v>0</v>
      </c>
      <c r="G11" s="520"/>
      <c r="H11" s="520"/>
      <c r="J11" s="510"/>
    </row>
    <row r="12" spans="1:10" s="737" customFormat="1" ht="12.75" customHeight="1">
      <c r="A12" s="738"/>
      <c r="B12" s="739"/>
      <c r="C12" s="482"/>
      <c r="D12" s="740"/>
      <c r="E12" s="926"/>
      <c r="F12" s="926"/>
      <c r="G12" s="736"/>
    </row>
    <row r="13" spans="1:10" s="230" customFormat="1" ht="39.6">
      <c r="A13" s="260" t="s">
        <v>189</v>
      </c>
      <c r="B13" s="544" t="s">
        <v>190</v>
      </c>
      <c r="C13" s="235" t="s">
        <v>11</v>
      </c>
      <c r="D13" s="520">
        <v>1</v>
      </c>
      <c r="E13" s="928"/>
      <c r="F13" s="928">
        <f>SUM(D13*E13)</f>
        <v>0</v>
      </c>
    </row>
    <row r="14" spans="1:10" s="127" customFormat="1" ht="13.2">
      <c r="A14" s="164"/>
      <c r="B14" s="263"/>
      <c r="C14" s="162"/>
      <c r="D14" s="156"/>
      <c r="E14" s="929"/>
      <c r="F14" s="929"/>
    </row>
    <row r="15" spans="1:10" s="222" customFormat="1" ht="43.5" customHeight="1">
      <c r="A15" s="260" t="s">
        <v>191</v>
      </c>
      <c r="B15" s="544" t="s">
        <v>193</v>
      </c>
      <c r="C15" s="235" t="s">
        <v>99</v>
      </c>
      <c r="D15" s="520">
        <v>1</v>
      </c>
      <c r="E15" s="928"/>
      <c r="F15" s="928">
        <f>SUM(D15*E15)</f>
        <v>0</v>
      </c>
      <c r="I15" s="230"/>
    </row>
    <row r="16" spans="1:10" s="230" customFormat="1" ht="13.2">
      <c r="A16" s="260"/>
      <c r="B16" s="234"/>
      <c r="C16" s="235"/>
      <c r="D16" s="520"/>
      <c r="E16" s="928"/>
      <c r="F16" s="928"/>
    </row>
    <row r="17" spans="1:9" s="230" customFormat="1" ht="26.4">
      <c r="A17" s="260" t="s">
        <v>192</v>
      </c>
      <c r="B17" s="234" t="s">
        <v>195</v>
      </c>
      <c r="C17" s="235" t="s">
        <v>11</v>
      </c>
      <c r="D17" s="238">
        <v>1</v>
      </c>
      <c r="E17" s="930"/>
      <c r="F17" s="928">
        <f>D17*E17</f>
        <v>0</v>
      </c>
      <c r="G17" s="546"/>
    </row>
    <row r="18" spans="1:9" s="126" customFormat="1" ht="16.5" customHeight="1">
      <c r="A18" s="164"/>
      <c r="B18" s="263"/>
      <c r="C18" s="162"/>
      <c r="D18" s="156"/>
      <c r="E18" s="929"/>
      <c r="F18" s="929"/>
      <c r="I18" s="127"/>
    </row>
    <row r="19" spans="1:9" s="153" customFormat="1" ht="15.6">
      <c r="A19" s="746"/>
      <c r="B19" s="747"/>
      <c r="C19" s="748"/>
      <c r="D19" s="749"/>
      <c r="E19" s="931"/>
      <c r="F19" s="932"/>
      <c r="G19" s="127"/>
      <c r="H19" s="127"/>
    </row>
    <row r="20" spans="1:9" s="751" customFormat="1" ht="13.2">
      <c r="A20" s="219" t="s">
        <v>194</v>
      </c>
      <c r="B20" s="341" t="s">
        <v>196</v>
      </c>
      <c r="C20" s="337" t="s">
        <v>197</v>
      </c>
      <c r="D20" s="750">
        <v>20</v>
      </c>
      <c r="E20" s="928"/>
      <c r="F20" s="928">
        <f>SUM(D20*E20)</f>
        <v>0</v>
      </c>
      <c r="G20" s="230"/>
      <c r="H20" s="230"/>
    </row>
    <row r="21" spans="1:9" s="153" customFormat="1" ht="13.2">
      <c r="A21" s="320"/>
      <c r="B21" s="369"/>
      <c r="C21" s="147"/>
      <c r="D21" s="163"/>
      <c r="E21" s="933"/>
      <c r="F21" s="929"/>
      <c r="G21" s="127"/>
      <c r="H21" s="127"/>
    </row>
    <row r="22" spans="1:9" s="745" customFormat="1">
      <c r="A22" s="752" t="s">
        <v>187</v>
      </c>
      <c r="B22" s="753" t="s">
        <v>186</v>
      </c>
      <c r="C22" s="754"/>
      <c r="D22" s="755"/>
      <c r="E22" s="934"/>
      <c r="F22" s="935">
        <f>SUM(F11:F21)</f>
        <v>0</v>
      </c>
      <c r="G22" s="744"/>
      <c r="H22" s="756"/>
    </row>
  </sheetData>
  <sheetProtection password="F68E" sheet="1" objects="1" scenarios="1"/>
  <pageMargins left="0.70866141732283472" right="0.70866141732283472" top="0.74803149606299213" bottom="0.74803149606299213" header="0.31496062992125984" footer="0.31496062992125984"/>
  <pageSetup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8</vt:i4>
      </vt:variant>
      <vt:variant>
        <vt:lpstr>Imenovani obsegi</vt:lpstr>
      </vt:variant>
      <vt:variant>
        <vt:i4>13</vt:i4>
      </vt:variant>
    </vt:vector>
  </HeadingPairs>
  <TitlesOfParts>
    <vt:vector size="21" baseType="lpstr">
      <vt:lpstr>PRVA STRAN</vt:lpstr>
      <vt:lpstr>SKUPNA REKAPITULACIJA</vt:lpstr>
      <vt:lpstr>GRADBENA DELA</vt:lpstr>
      <vt:lpstr>OBRTNIŠKA DELA</vt:lpstr>
      <vt:lpstr>ELEKTRO INSTALACIJE</vt:lpstr>
      <vt:lpstr>STROJNE INSTALACIJE</vt:lpstr>
      <vt:lpstr>ZUNANJA UREDITEV</vt:lpstr>
      <vt:lpstr>OSTALA DELA</vt:lpstr>
      <vt:lpstr>'ELEKTRO INSTALACIJE'!Področje_tiskanja</vt:lpstr>
      <vt:lpstr>'GRADBENA DELA'!Področje_tiskanja</vt:lpstr>
      <vt:lpstr>'OBRTNIŠKA DELA'!Področje_tiskanja</vt:lpstr>
      <vt:lpstr>'OSTALA DELA'!Področje_tiskanja</vt:lpstr>
      <vt:lpstr>'PRVA STRAN'!Področje_tiskanja</vt:lpstr>
      <vt:lpstr>'SKUPNA REKAPITULACIJA'!Področje_tiskanja</vt:lpstr>
      <vt:lpstr>'STROJNE INSTALACIJE'!Področje_tiskanja</vt:lpstr>
      <vt:lpstr>'ZUNANJA UREDITEV'!Področje_tiskanja</vt:lpstr>
      <vt:lpstr>'GRADBENA DELA'!Tiskanje_naslovov</vt:lpstr>
      <vt:lpstr>'OBRTNIŠKA DELA'!Tiskanje_naslovov</vt:lpstr>
      <vt:lpstr>'OSTALA DELA'!Tiskanje_naslovov</vt:lpstr>
      <vt:lpstr>'SKUPNA REKAPITULACIJA'!Tiskanje_naslovov</vt:lpstr>
      <vt:lpstr>'ZUNANJA UREDITEV'!Tiskanje_naslovov</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dc:creator>
  <cp:lastModifiedBy>jozica.gomboc</cp:lastModifiedBy>
  <cp:lastPrinted>2020-12-16T15:18:30Z</cp:lastPrinted>
  <dcterms:created xsi:type="dcterms:W3CDTF">1998-11-02T20:14:28Z</dcterms:created>
  <dcterms:modified xsi:type="dcterms:W3CDTF">2020-12-16T15:28:30Z</dcterms:modified>
</cp:coreProperties>
</file>