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3020" windowHeight="11640"/>
  </bookViews>
  <sheets>
    <sheet name="PREDRAČUN" sheetId="3" r:id="rId1"/>
  </sheets>
  <definedNames>
    <definedName name="_xlnm.Print_Area" localSheetId="0">PREDRAČUN!$A$1:$F$56</definedName>
  </definedNames>
  <calcPr calcId="125725"/>
</workbook>
</file>

<file path=xl/calcChain.xml><?xml version="1.0" encoding="utf-8"?>
<calcChain xmlns="http://schemas.openxmlformats.org/spreadsheetml/2006/main">
  <c r="F16" i="3"/>
  <c r="F18"/>
  <c r="F20"/>
  <c r="F22"/>
  <c r="F24"/>
  <c r="F26"/>
  <c r="F28"/>
  <c r="F30"/>
  <c r="F31"/>
  <c r="F33"/>
  <c r="F34"/>
  <c r="F36"/>
  <c r="F38"/>
  <c r="F40"/>
  <c r="F42"/>
  <c r="F44"/>
  <c r="F14"/>
  <c r="F49"/>
  <c r="E46"/>
  <c r="F46"/>
  <c r="F50"/>
  <c r="F51" s="1"/>
  <c r="F52" l="1"/>
  <c r="F53" s="1"/>
</calcChain>
</file>

<file path=xl/sharedStrings.xml><?xml version="1.0" encoding="utf-8"?>
<sst xmlns="http://schemas.openxmlformats.org/spreadsheetml/2006/main" count="71" uniqueCount="59">
  <si>
    <t>1.</t>
  </si>
  <si>
    <t>2.</t>
  </si>
  <si>
    <t>3.</t>
  </si>
  <si>
    <t>m2</t>
  </si>
  <si>
    <t>5.</t>
  </si>
  <si>
    <t>Objekt:</t>
  </si>
  <si>
    <t>kom.</t>
  </si>
  <si>
    <t>m1</t>
  </si>
  <si>
    <t>Investitor:</t>
  </si>
  <si>
    <t>Mestna občina M. Sobota, Kardoševa 2, 9000 Murska Sobota</t>
  </si>
  <si>
    <t>DDV (22%)</t>
  </si>
  <si>
    <t>SKUPAJ Z DDV</t>
  </si>
  <si>
    <t>t</t>
  </si>
  <si>
    <t>%</t>
  </si>
  <si>
    <t>VSOTA:</t>
  </si>
  <si>
    <t>Višinska prilagoditev obstoječih pokrovov jaškov dim 600x600mm, komplet z vsemi pomožnimi deli in prenosi.</t>
  </si>
  <si>
    <t>Opis del</t>
  </si>
  <si>
    <t>EM</t>
  </si>
  <si>
    <t>Količina</t>
  </si>
  <si>
    <t>Vrednost</t>
  </si>
  <si>
    <t>SKUPAJ BREZ DDV:</t>
  </si>
  <si>
    <t>RABAT</t>
  </si>
  <si>
    <t>Razna nepredvidena dela, v višini največ 3% predhodnih del, obračun po dejanskih stroških z upoštevanjem istih kalkulativnih osnov, kot so uporabljene v ponudbi (ponudnik vnese % po izbiri, vendar največ 3%)</t>
  </si>
  <si>
    <t>Višinska prilagoditev vodovodnih kap, komplet z vsemi pomožnimi deli in prenosi.</t>
  </si>
  <si>
    <t>10.</t>
  </si>
  <si>
    <t>Preplastitev dela Zvezne ulice (JP 770741), na odseku od h. št. 10 do Ulice ob Muri z ureditvijo meteorne odvodnje ter ureditev stranskega kraka Zvezne ulice, vse v naselju Bakovci:</t>
  </si>
  <si>
    <t>Zavarovanje prometa med gradnjo                                                                           Opomba: Postavitev signalizacije zagotovi izvajalec rednega
vzdrževanja občinskih cest, na stroške naročnika, zato 
zavarovanje prometa ni predmet ponudbe</t>
  </si>
  <si>
    <t>Višinska prilagoditev LTŽ cestnih rešetk, komplet z vsemi pomožnimi deli in prenosi.</t>
  </si>
  <si>
    <t xml:space="preserve">Čiščenje vozišča z razširitvami in obrizg z bitumensko emulzijo 0,31 do 0,50 kg/m2                                                                                                                                                                                                                            Razširitve:                                                                                                           Križišča:                                                                                                                   (15,00 x 10,00)/2 = 75,00 m2                                                                                    22,00 x 1,50 = 33,00 m2                                                                                          (1,20 x 5,00)/2 x  2 = 6,00 m2 
Priključki:                                                                                                                 1,00 x (5,00 + 11,00 + 5,50) = 21,50 m2                                                                  0,50 x (6,00 + 5,50) = 5,75 m2                                             
Cesta: 332 x 4,20 = 1.394,40 m2                                                                   Stranski krak Zvezne:                                                                                                   Razširitve:                                                                                                                1,00 x (7,50 + 9,50) = 17,00 m2                                                                               (4,00 x 6,00)/2 x 2 = 24,00 m2                                                                                    Cesta (stransji krak): 77,00 x 3,00 = 231,00 m2                                                                       SKUPAJ: 1.808,00 m2
</t>
  </si>
  <si>
    <t xml:space="preserve">Priprava podlage za asfaltiranje obstoječih gramoznih priključkov v povprečni širini  1,50 m x  (6,00 + 6,00 + 4,50 + 6,00 + 5,50 + 4,00 + 1,50 + 5,00 + 5,30 + 6,00) = 74,70 m2: Postavka zajema izkop obstoječega materiala do globine 0,35 m, z nakladanjem in odvozom neuporabnega materiala na deponijo izvajalca, v ocenjeni količini 50%, ponovno vgraditev uporabnega materiala na temeljna tla ter vgradnjo rezkanega materiala z deponije na gradbišču (skupaj cca 13,00 m3), vključno s fino planažo pred asfaltiranjem in  z uvaljanjem do potrebne zbitosti </t>
  </si>
  <si>
    <t xml:space="preserve">Rezkanje obstoječega asfalta v širini 1,00m, za potrebe stikov,  (v križišču oziroma na začetku in koncu  prevleke);  za potrebe stikov na obstoječih asfaltnih priključkih, v širini 0,50 m, ter rezkanje poškodovanih delov cestišča (15%) ter za potrebe zagotovitve prečnih sklonov (10%), torej na skupni ocenjeni površini 25 %, vse v debelini do  največ 3 cm, z deponiranjem na gradbišču - za potrebe ureditve podlage pri gramoznih priključkih in za potrebe urejanja bankin 
1,00 x ( 5,00 + 11,00 + 5,50 + 4,20 + 5,00 + 7,50 + 9,50 + 3,00) =50,70 m2
0,50 x (6,00 + 5,00) = 5,50 m2 m2
(1.394,40 + 231,00) x 0,25 = 452,00 m2                                                                              Skupaj: 508,20 m2 (cca 15,2 m3)                                                       </t>
  </si>
  <si>
    <t>Dosip bankin s finejšim tamponskim materialom (0-16), v širini 0,50 m, povprečni deb.3 cm, z uvaljanjem ((332,00 + 77) x 2 - (11,00 + 5,50 + 4,20 + 5,00 + 7,50 + 9,50 + 6,00 + 5,00 + 6,00 + 6,00 + 4,50 + 6,00 + 5,50 + 4,00 + 1,50 + 5,00 + 5,30 + 6,00) = 715,50 m</t>
  </si>
  <si>
    <t>11.</t>
  </si>
  <si>
    <t xml:space="preserve">Izvedba  nove meteorne kanalizacije. Postavka zajema izkop (70% strojno, 30 % ročno), širine 50 cm, povprečne globine do 0,80 m, z nakladanjem  in odvozom materiala na deponijo izvajalca do 5 km, dobavo in vgradnjo   stigmaflex cevi ali po karakteristikah enakovrednih fi 200 mm, z obbetoniranjem,  zasip z gramoznim  tamponskim  materialom, s sprotnim komprimiranjem, vključno s  pripravo podlage za asfaltiranje mulde
</t>
  </si>
  <si>
    <t>6.</t>
  </si>
  <si>
    <t xml:space="preserve">Izdelava komplet cestnih požiralnikov. Postavka zajema dobavo in vgradnjo betonske cevi fi 40 cm, dolžine  do 1,00 m, izdelavo priključkov za meteorno kanalizacijo  fi 200 mm, dobavo in namestitev LTŽ cestne rešetke, vključno z  obbetoniranjem
</t>
  </si>
  <si>
    <t>kpl</t>
  </si>
  <si>
    <t>7.</t>
  </si>
  <si>
    <t>14.</t>
  </si>
  <si>
    <t>Izdelava asfaltne mulde - dvoslojno v izvedbi 5 + 3 cm, širine 0,50 m (31,00 + 132,00 + 93,00 = 256 m</t>
  </si>
  <si>
    <t>Priprava podlage za asfaltno muldo - kjer le-ta ni predvidena nad meteorno kanalizacijo. Postavka zajema izkop obstoječega materiala, v širini 0,50 m do globine 0,35 m, z nakladanjem in odvozom  materiala na deponijo izvajalca ter dobavo in vgradnjo tamponskega materiala, vključno s fino planažo pred asfaltiranjem in  z uvaljanjem do potrebne zbitosti  (256,00 - 183,00 = 73,00 m)</t>
  </si>
  <si>
    <t>m3</t>
  </si>
  <si>
    <t xml:space="preserve">Izdelava komplet meteorne ponikovalnice fi 80 cm
Postavka zajema: potreben izkop do globine 2,50 - 3,00m, nakladanje in odvoz zemljine od izkopa na deponijo izvajalca do 5 km, dobavo in namestitev betonskih cevi fi 80cm, dobavo in vgraditev krogel na dno v deb min. 0,20 m, dobavo in namestitev betonskega pokrova fi 80 cm, dobavo in montažo betonske cevi fi 40 cm, dolžine do 1m z LTŽ pokrovom težje izvedbe (zaradi povoznosti),  izvedbo priključka za met. kanalizacijo fi 200 m ter zasip s tamponskim materialom z utrditvijo.
</t>
  </si>
  <si>
    <t xml:space="preserve">Izdelava komplet meteorne ponikovalnice fi 100 cm
Postavka zajema: potreben izkop do globine 2,50 - 3,00m, nakladanje in odvoz zemljine od izkopa na deponijo izvajalca do 5 km, dobavo in namestitev betonskih cevi fi 100cm, dobavo in vgraditev krogel na dno v deb min. 0,20 m, dobavo in namestitev betonskega pokrova fi 100 cm, dobavo in montažo betonske cevi fi 40 cm, dolžine do 1m z LTŽ pokrovom težje izvedbe (zaradi povoznosti),  izvedbo priključka za met. kanalizacijo fi 200 m ter zasip s tamponskim materialom z utrditvijo.
</t>
  </si>
  <si>
    <t>4.</t>
  </si>
  <si>
    <t>8.</t>
  </si>
  <si>
    <t>12.</t>
  </si>
  <si>
    <t>13.</t>
  </si>
  <si>
    <t>16.</t>
  </si>
  <si>
    <t>17.</t>
  </si>
  <si>
    <t>Izdelava obrabne in zaporne  bituminizirane plasti -  AB 0-8, v povp. deb.3 cm (1.808,00 + 74,70 = 1.882,70 m2</t>
  </si>
  <si>
    <t xml:space="preserve">Rezkanje obstoječega asfaltnega cestišča za potrebe položitve meteorne kanalizacije v širini 0,40 m, deb. do 10 cm, z deponiranjem rezkanehga materiala za ksnejšo uporabo (za potrebe ureditve gramoznih priključkov pred asfaltiranjem  in za potrebe urejanja bankin)
5,00 x 0,40 = 2,00 m2                                                  </t>
  </si>
  <si>
    <t>Dobava in vgraditev asfaltne mase AB 0 -11 na predhodno zrezkanih poškodovanih delih cestišč (15%) ter za potrebe izravnave neravnin na cestišču in zagotovitve potrebnih prečnih sklonov na ocenjeni površini 20% in povprečni debelini 3 cm ter za potrebe asfaltiranja gramoznih priključkov, v deb. 5 cm 
cesta: (1.394,00 + 231,00) = 1.625 m2 x 0,35 x 0,03 x 2,5 = 42,66 T
Priključki: 74,70 x 0,05 x 2,5 = 9,34 T                                                                           
Prekop (za potrebe met. kan.): 2,00 x 0,05 x 2,5 = 0,25 T                           SKUPAJ: 52,25  T</t>
  </si>
  <si>
    <t>18.</t>
  </si>
  <si>
    <t>Zap. št.</t>
  </si>
  <si>
    <t>Cena / EM</t>
  </si>
  <si>
    <r>
      <t xml:space="preserve">Dolžina odseka = 332,00m (od h. št. Zvezna ul. 10 do Ulice ob Muri):
</t>
    </r>
    <r>
      <rPr>
        <i/>
        <sz val="11"/>
        <rFont val="Arial"/>
        <family val="2"/>
        <charset val="238"/>
      </rPr>
      <t>širina asf. (povpr.) = 4,20 m;
mulda: 1x 0,50 m
bankina: 2 x 0,50 m</t>
    </r>
  </si>
  <si>
    <r>
      <t xml:space="preserve">Stranski krak Zvezne ulice:
</t>
    </r>
    <r>
      <rPr>
        <i/>
        <sz val="11"/>
        <rFont val="Arial"/>
        <family val="2"/>
        <charset val="238"/>
      </rPr>
      <t>širina asf. (povpr.) = 3,00 m;
Dolžina odseka = 77 m
mulda: 1x 0,50 m
bankina: 2 x 0,50 m</t>
    </r>
  </si>
  <si>
    <t>15.</t>
  </si>
</sst>
</file>

<file path=xl/styles.xml><?xml version="1.0" encoding="utf-8"?>
<styleSheet xmlns="http://schemas.openxmlformats.org/spreadsheetml/2006/main">
  <numFmts count="2">
    <numFmt numFmtId="175" formatCode="_-* #,##0.00\ [$€-1]_-;\-* #,##0.00\ [$€-1]_-;_-* &quot;-&quot;??\ [$€-1]_-;_-@_-"/>
    <numFmt numFmtId="176" formatCode="#,##0.00\ \€"/>
  </numFmts>
  <fonts count="13">
    <font>
      <sz val="10"/>
      <name val="Arial"/>
      <charset val="238"/>
    </font>
    <font>
      <sz val="8"/>
      <name val="Arial"/>
      <family val="2"/>
      <charset val="238"/>
    </font>
    <font>
      <sz val="10"/>
      <name val="Arial"/>
      <family val="2"/>
      <charset val="238"/>
    </font>
    <font>
      <b/>
      <sz val="10"/>
      <name val="Arial"/>
      <family val="2"/>
      <charset val="238"/>
    </font>
    <font>
      <b/>
      <sz val="10"/>
      <name val="Arial"/>
      <family val="2"/>
    </font>
    <font>
      <sz val="12"/>
      <name val="Arial"/>
      <family val="2"/>
    </font>
    <font>
      <b/>
      <sz val="12"/>
      <name val="Arial"/>
      <family val="2"/>
    </font>
    <font>
      <b/>
      <i/>
      <sz val="12"/>
      <name val="Arial"/>
      <family val="2"/>
    </font>
    <font>
      <b/>
      <sz val="12"/>
      <name val="Arial"/>
      <family val="2"/>
      <charset val="238"/>
    </font>
    <font>
      <b/>
      <i/>
      <sz val="11"/>
      <name val="Arial"/>
      <family val="2"/>
    </font>
    <font>
      <i/>
      <sz val="11"/>
      <name val="Arial"/>
      <family val="2"/>
      <charset val="238"/>
    </font>
    <font>
      <sz val="10"/>
      <color indexed="8"/>
      <name val="Arial"/>
      <family val="2"/>
      <charset val="238"/>
    </font>
    <font>
      <sz val="11"/>
      <color rgb="FF000000"/>
      <name val="Arial CE1"/>
      <charset val="238"/>
    </font>
  </fonts>
  <fills count="6">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rgb="FFFFFFCC"/>
        <bgColor indexed="64"/>
      </patternFill>
    </fill>
    <fill>
      <patternFill patternType="solid">
        <fgColor theme="9" tint="0.59999389629810485"/>
        <bgColor indexed="64"/>
      </patternFill>
    </fill>
  </fills>
  <borders count="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12" fillId="0" borderId="0"/>
  </cellStyleXfs>
  <cellXfs count="70">
    <xf numFmtId="0" fontId="0" fillId="0" borderId="0" xfId="0"/>
    <xf numFmtId="0" fontId="0" fillId="0" borderId="0" xfId="0" applyAlignment="1">
      <alignment vertical="center"/>
    </xf>
    <xf numFmtId="0" fontId="0" fillId="0" borderId="0" xfId="0" applyAlignment="1">
      <alignment horizontal="center"/>
    </xf>
    <xf numFmtId="0" fontId="2" fillId="0" borderId="0" xfId="0" applyFont="1" applyAlignment="1">
      <alignment vertical="center"/>
    </xf>
    <xf numFmtId="0" fontId="0" fillId="0" borderId="0" xfId="0" applyAlignment="1">
      <alignment horizontal="right" vertical="top"/>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right" vertical="top"/>
    </xf>
    <xf numFmtId="4" fontId="3" fillId="0" borderId="0" xfId="0" applyNumberFormat="1" applyFont="1" applyAlignment="1" applyProtection="1">
      <alignment horizontal="right"/>
    </xf>
    <xf numFmtId="0" fontId="0" fillId="0" borderId="0" xfId="0" applyAlignment="1">
      <alignment horizontal="right"/>
    </xf>
    <xf numFmtId="4" fontId="3" fillId="0" borderId="0" xfId="0" applyNumberFormat="1" applyFont="1" applyAlignment="1" applyProtection="1">
      <alignment horizontal="right" wrapText="1"/>
    </xf>
    <xf numFmtId="4" fontId="2" fillId="0" borderId="0" xfId="0" applyNumberFormat="1" applyFont="1" applyAlignment="1" applyProtection="1">
      <alignment horizontal="right" wrapText="1"/>
    </xf>
    <xf numFmtId="4" fontId="2" fillId="0" borderId="0" xfId="0" applyNumberFormat="1" applyFont="1" applyBorder="1" applyAlignment="1">
      <alignment horizontal="right" wrapText="1"/>
    </xf>
    <xf numFmtId="4" fontId="2" fillId="0" borderId="0" xfId="0" applyNumberFormat="1" applyFont="1" applyAlignment="1">
      <alignment horizontal="right" wrapText="1"/>
    </xf>
    <xf numFmtId="4" fontId="2" fillId="0" borderId="0" xfId="0" applyNumberFormat="1" applyFont="1" applyAlignment="1">
      <alignment horizontal="right"/>
    </xf>
    <xf numFmtId="4" fontId="0" fillId="0" borderId="0" xfId="0" applyNumberFormat="1" applyAlignment="1">
      <alignment horizontal="right"/>
    </xf>
    <xf numFmtId="4" fontId="0" fillId="0" borderId="0" xfId="0" applyNumberFormat="1" applyAlignment="1">
      <alignment horizontal="right" wrapText="1"/>
    </xf>
    <xf numFmtId="0" fontId="2" fillId="0" borderId="0" xfId="0" applyFont="1" applyBorder="1" applyAlignment="1">
      <alignment horizontal="right" vertical="top"/>
    </xf>
    <xf numFmtId="0" fontId="2" fillId="0" borderId="0" xfId="0" applyFont="1" applyBorder="1" applyAlignment="1">
      <alignment vertical="center" wrapText="1"/>
    </xf>
    <xf numFmtId="4" fontId="2" fillId="0" borderId="0" xfId="0" applyNumberFormat="1" applyFont="1" applyBorder="1" applyAlignment="1" applyProtection="1">
      <alignment horizontal="right" wrapText="1"/>
    </xf>
    <xf numFmtId="4" fontId="2" fillId="0" borderId="0" xfId="0" applyNumberFormat="1" applyFont="1" applyAlignment="1">
      <alignment horizontal="left"/>
    </xf>
    <xf numFmtId="4" fontId="2" fillId="0" borderId="0" xfId="0" applyNumberFormat="1" applyFont="1" applyAlignment="1" applyProtection="1">
      <alignment horizontal="right"/>
    </xf>
    <xf numFmtId="4" fontId="2" fillId="2" borderId="0" xfId="0" applyNumberFormat="1" applyFont="1" applyFill="1" applyBorder="1" applyAlignment="1" applyProtection="1">
      <alignment horizontal="right" wrapText="1"/>
    </xf>
    <xf numFmtId="4" fontId="2" fillId="2" borderId="0" xfId="0" applyNumberFormat="1" applyFont="1" applyFill="1" applyBorder="1" applyAlignment="1">
      <alignment horizontal="right" wrapText="1"/>
    </xf>
    <xf numFmtId="0" fontId="4" fillId="0" borderId="0" xfId="0" applyFont="1" applyAlignment="1">
      <alignment vertical="center"/>
    </xf>
    <xf numFmtId="4" fontId="4" fillId="0" borderId="0" xfId="0" applyNumberFormat="1" applyFont="1" applyAlignment="1" applyProtection="1">
      <alignment horizontal="right"/>
    </xf>
    <xf numFmtId="4" fontId="4" fillId="0" borderId="0" xfId="0" applyNumberFormat="1" applyFont="1" applyAlignment="1">
      <alignment horizontal="right"/>
    </xf>
    <xf numFmtId="4" fontId="2" fillId="2" borderId="1" xfId="0" applyNumberFormat="1" applyFont="1" applyFill="1" applyBorder="1" applyAlignment="1" applyProtection="1">
      <alignment horizontal="right" wrapText="1"/>
    </xf>
    <xf numFmtId="4" fontId="2" fillId="2" borderId="1" xfId="0" applyNumberFormat="1" applyFont="1" applyFill="1" applyBorder="1" applyAlignment="1">
      <alignment horizontal="right" wrapText="1"/>
    </xf>
    <xf numFmtId="4" fontId="3" fillId="2" borderId="2" xfId="0" applyNumberFormat="1" applyFont="1" applyFill="1" applyBorder="1" applyAlignment="1">
      <alignment horizontal="right" wrapText="1"/>
    </xf>
    <xf numFmtId="4" fontId="3" fillId="2" borderId="3" xfId="0" applyNumberFormat="1" applyFont="1" applyFill="1" applyBorder="1" applyAlignment="1">
      <alignment horizontal="right" wrapText="1"/>
    </xf>
    <xf numFmtId="0" fontId="5" fillId="0" borderId="0" xfId="0" applyFont="1" applyAlignment="1">
      <alignment horizontal="right"/>
    </xf>
    <xf numFmtId="4" fontId="5" fillId="0" borderId="0" xfId="0" applyNumberFormat="1" applyFont="1" applyAlignment="1">
      <alignment horizontal="right"/>
    </xf>
    <xf numFmtId="49" fontId="6" fillId="0" borderId="0" xfId="0" applyNumberFormat="1" applyFont="1" applyAlignment="1" applyProtection="1">
      <alignment horizontal="center" vertical="top"/>
    </xf>
    <xf numFmtId="49" fontId="6" fillId="0" borderId="0" xfId="0" applyNumberFormat="1" applyFont="1" applyAlignment="1" applyProtection="1">
      <alignment vertical="top"/>
    </xf>
    <xf numFmtId="0" fontId="5" fillId="0" borderId="0" xfId="0" applyFont="1"/>
    <xf numFmtId="49" fontId="5" fillId="0" borderId="0" xfId="0" applyNumberFormat="1" applyFont="1" applyAlignment="1" applyProtection="1">
      <alignment horizontal="right" vertical="top" wrapText="1"/>
    </xf>
    <xf numFmtId="49" fontId="6" fillId="0" borderId="0" xfId="0" applyNumberFormat="1" applyFont="1" applyAlignment="1" applyProtection="1">
      <alignment horizontal="left" vertical="top" wrapText="1"/>
    </xf>
    <xf numFmtId="49" fontId="7" fillId="0" borderId="0" xfId="0" applyNumberFormat="1" applyFont="1" applyAlignment="1" applyProtection="1">
      <alignment horizontal="left" vertical="top" wrapText="1"/>
    </xf>
    <xf numFmtId="0" fontId="6" fillId="0" borderId="0" xfId="0" applyFont="1" applyAlignment="1">
      <alignment vertical="center"/>
    </xf>
    <xf numFmtId="4" fontId="6" fillId="0" borderId="0" xfId="0" applyNumberFormat="1" applyFont="1" applyAlignment="1" applyProtection="1">
      <alignment horizontal="right"/>
    </xf>
    <xf numFmtId="0" fontId="5" fillId="0" borderId="0" xfId="0" applyFont="1" applyAlignment="1">
      <alignment horizontal="center"/>
    </xf>
    <xf numFmtId="4" fontId="6" fillId="0" borderId="0" xfId="0" applyNumberFormat="1" applyFont="1" applyAlignment="1">
      <alignment horizontal="right"/>
    </xf>
    <xf numFmtId="0" fontId="3" fillId="2" borderId="4" xfId="0" applyFont="1" applyFill="1" applyBorder="1" applyAlignment="1">
      <alignment vertical="center"/>
    </xf>
    <xf numFmtId="0" fontId="3" fillId="2" borderId="5" xfId="0" applyFont="1" applyFill="1" applyBorder="1" applyAlignment="1">
      <alignment vertical="center"/>
    </xf>
    <xf numFmtId="4" fontId="2" fillId="2" borderId="3" xfId="0" applyNumberFormat="1" applyFont="1" applyFill="1" applyBorder="1" applyAlignment="1">
      <alignment horizontal="right" wrapText="1"/>
    </xf>
    <xf numFmtId="0" fontId="3" fillId="2" borderId="6" xfId="0" applyFont="1" applyFill="1" applyBorder="1" applyAlignment="1">
      <alignment vertical="center"/>
    </xf>
    <xf numFmtId="4" fontId="2" fillId="2" borderId="7" xfId="0" applyNumberFormat="1" applyFont="1" applyFill="1" applyBorder="1" applyAlignment="1" applyProtection="1">
      <alignment horizontal="right" wrapText="1"/>
    </xf>
    <xf numFmtId="4" fontId="2" fillId="2" borderId="7" xfId="0" applyNumberFormat="1" applyFont="1" applyFill="1" applyBorder="1" applyAlignment="1">
      <alignment horizontal="right" wrapText="1"/>
    </xf>
    <xf numFmtId="4" fontId="3" fillId="2" borderId="8" xfId="0" applyNumberFormat="1" applyFont="1" applyFill="1" applyBorder="1" applyAlignment="1">
      <alignment horizontal="right" wrapText="1"/>
    </xf>
    <xf numFmtId="0" fontId="0" fillId="0" borderId="0" xfId="0" applyFill="1" applyAlignment="1">
      <alignment horizontal="center"/>
    </xf>
    <xf numFmtId="0" fontId="0" fillId="0" borderId="0" xfId="0" applyFill="1"/>
    <xf numFmtId="0" fontId="5" fillId="0" borderId="0" xfId="0" applyFont="1" applyAlignment="1">
      <alignment horizontal="right" vertical="top"/>
    </xf>
    <xf numFmtId="0" fontId="4" fillId="0" borderId="0" xfId="0" applyFont="1" applyAlignment="1">
      <alignment horizontal="right" vertical="top"/>
    </xf>
    <xf numFmtId="0" fontId="8" fillId="0" borderId="0" xfId="0" applyFont="1" applyAlignment="1">
      <alignment horizontal="left"/>
    </xf>
    <xf numFmtId="0" fontId="6" fillId="0" borderId="0" xfId="0" applyFont="1" applyAlignment="1">
      <alignment horizontal="right" vertical="top" wrapText="1"/>
    </xf>
    <xf numFmtId="175" fontId="2" fillId="0" borderId="0" xfId="0" applyNumberFormat="1" applyFont="1" applyAlignment="1">
      <alignment horizontal="right" wrapText="1"/>
    </xf>
    <xf numFmtId="175" fontId="0" fillId="0" borderId="0" xfId="0" applyNumberFormat="1" applyAlignment="1">
      <alignment horizontal="right"/>
    </xf>
    <xf numFmtId="175" fontId="2" fillId="0" borderId="0" xfId="0" applyNumberFormat="1" applyFont="1" applyBorder="1" applyAlignment="1">
      <alignment horizontal="right" wrapText="1"/>
    </xf>
    <xf numFmtId="4" fontId="6" fillId="0" borderId="0" xfId="0" applyNumberFormat="1" applyFont="1" applyAlignment="1">
      <alignment horizontal="right" wrapText="1"/>
    </xf>
    <xf numFmtId="0" fontId="9" fillId="0" borderId="0" xfId="0" applyNumberFormat="1" applyFont="1" applyAlignment="1" applyProtection="1">
      <alignment horizontal="left" vertical="top" wrapText="1"/>
    </xf>
    <xf numFmtId="4" fontId="2" fillId="3" borderId="0" xfId="0" applyNumberFormat="1" applyFont="1" applyFill="1" applyBorder="1" applyAlignment="1" applyProtection="1">
      <alignment horizontal="right" wrapText="1"/>
      <protection locked="0"/>
    </xf>
    <xf numFmtId="49" fontId="11" fillId="0" borderId="0" xfId="2" applyNumberFormat="1" applyFont="1" applyAlignment="1" applyProtection="1">
      <alignment horizontal="center" vertical="top"/>
    </xf>
    <xf numFmtId="0" fontId="11" fillId="0" borderId="0" xfId="2" applyFont="1" applyAlignment="1" applyProtection="1">
      <alignment horizontal="left" vertical="top" wrapText="1"/>
    </xf>
    <xf numFmtId="2" fontId="11" fillId="0" borderId="0" xfId="2" applyNumberFormat="1" applyFont="1" applyFill="1" applyAlignment="1" applyProtection="1">
      <alignment horizontal="right" vertical="top" wrapText="1" indent="1"/>
    </xf>
    <xf numFmtId="176" fontId="11" fillId="4" borderId="0" xfId="2" applyNumberFormat="1" applyFont="1" applyFill="1" applyAlignment="1" applyProtection="1">
      <alignment horizontal="right" vertical="top"/>
      <protection locked="0"/>
    </xf>
    <xf numFmtId="175" fontId="11" fillId="0" borderId="0" xfId="2" applyNumberFormat="1" applyFont="1" applyAlignment="1" applyProtection="1">
      <alignment horizontal="right" vertical="top" wrapText="1" indent="1"/>
    </xf>
    <xf numFmtId="2" fontId="11" fillId="5" borderId="0" xfId="2" applyNumberFormat="1" applyFont="1" applyFill="1" applyAlignment="1" applyProtection="1">
      <alignment horizontal="right" vertical="top" wrapText="1" indent="1"/>
      <protection locked="0"/>
    </xf>
    <xf numFmtId="49" fontId="6" fillId="0" borderId="0" xfId="0" applyNumberFormat="1" applyFont="1" applyAlignment="1" applyProtection="1">
      <alignment horizontal="left" vertical="top" wrapText="1"/>
    </xf>
    <xf numFmtId="0" fontId="9" fillId="0" borderId="0" xfId="0" applyNumberFormat="1" applyFont="1" applyAlignment="1" applyProtection="1">
      <alignment horizontal="left" vertical="top" wrapText="1"/>
    </xf>
  </cellXfs>
  <cellStyles count="3">
    <cellStyle name="Navadno" xfId="0" builtinId="0"/>
    <cellStyle name="Navadno 2" xfId="1"/>
    <cellStyle name="Normal 2"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62"/>
  <sheetViews>
    <sheetView tabSelected="1" view="pageBreakPreview" zoomScale="93" zoomScaleNormal="85" zoomScaleSheetLayoutView="93" workbookViewId="0">
      <selection activeCell="D50" sqref="D50"/>
    </sheetView>
  </sheetViews>
  <sheetFormatPr defaultRowHeight="12.75"/>
  <cols>
    <col min="1" max="1" width="6.28515625" style="4" customWidth="1"/>
    <col min="2" max="2" width="63.5703125" style="1" customWidth="1"/>
    <col min="3" max="3" width="6.28515625" style="9" customWidth="1"/>
    <col min="4" max="4" width="9.85546875" style="15" bestFit="1" customWidth="1"/>
    <col min="5" max="5" width="11.7109375" style="14" customWidth="1"/>
    <col min="6" max="6" width="14.28515625" style="15" customWidth="1"/>
    <col min="7" max="7" width="10.5703125" style="2" customWidth="1"/>
    <col min="8" max="8" width="23.7109375" customWidth="1"/>
    <col min="9" max="9" width="8.42578125" customWidth="1"/>
    <col min="10" max="10" width="12.42578125" customWidth="1"/>
  </cols>
  <sheetData>
    <row r="1" spans="1:8" s="35" customFormat="1" ht="15.75">
      <c r="A1" s="52"/>
      <c r="B1" s="54" t="s">
        <v>5</v>
      </c>
      <c r="C1" s="31"/>
      <c r="D1" s="32"/>
      <c r="E1" s="32"/>
      <c r="F1" s="32"/>
      <c r="G1" s="33"/>
      <c r="H1" s="34"/>
    </row>
    <row r="2" spans="1:8" s="35" customFormat="1" ht="36.75" customHeight="1">
      <c r="A2" s="36"/>
      <c r="B2" s="68" t="s">
        <v>25</v>
      </c>
      <c r="C2" s="68"/>
      <c r="D2" s="68"/>
      <c r="E2" s="68"/>
      <c r="F2" s="68"/>
      <c r="G2" s="33"/>
      <c r="H2" s="34"/>
    </row>
    <row r="3" spans="1:8" s="35" customFormat="1" ht="66" customHeight="1">
      <c r="A3" s="36"/>
      <c r="B3" s="69" t="s">
        <v>56</v>
      </c>
      <c r="C3" s="69"/>
      <c r="D3" s="69"/>
      <c r="E3" s="69"/>
      <c r="F3" s="69"/>
      <c r="G3" s="33"/>
      <c r="H3" s="34"/>
    </row>
    <row r="4" spans="1:8" s="35" customFormat="1" ht="71.25">
      <c r="A4" s="36"/>
      <c r="B4" s="60" t="s">
        <v>57</v>
      </c>
      <c r="C4" s="38"/>
      <c r="D4" s="38"/>
      <c r="E4" s="38"/>
      <c r="F4" s="38"/>
      <c r="G4" s="33"/>
      <c r="H4" s="34"/>
    </row>
    <row r="5" spans="1:8" s="35" customFormat="1" ht="13.7" customHeight="1">
      <c r="A5" s="36"/>
      <c r="B5" s="38"/>
      <c r="C5" s="37"/>
      <c r="D5" s="37"/>
      <c r="E5" s="37"/>
      <c r="F5" s="37"/>
      <c r="G5" s="33"/>
      <c r="H5" s="34"/>
    </row>
    <row r="6" spans="1:8" s="35" customFormat="1" ht="13.7" customHeight="1">
      <c r="A6" s="36"/>
      <c r="B6" s="38"/>
      <c r="C6" s="37"/>
      <c r="D6" s="37"/>
      <c r="E6" s="37"/>
      <c r="F6" s="37"/>
      <c r="G6" s="33"/>
      <c r="H6" s="34"/>
    </row>
    <row r="7" spans="1:8" s="35" customFormat="1" ht="15.75">
      <c r="A7" s="36"/>
      <c r="B7" s="54" t="s">
        <v>8</v>
      </c>
      <c r="C7" s="37"/>
      <c r="D7" s="37"/>
      <c r="E7" s="37"/>
      <c r="F7" s="37"/>
      <c r="G7" s="33"/>
      <c r="H7" s="34"/>
    </row>
    <row r="8" spans="1:8" s="35" customFormat="1" ht="15.75">
      <c r="A8" s="52"/>
      <c r="B8" s="39" t="s">
        <v>9</v>
      </c>
      <c r="C8" s="40"/>
      <c r="D8" s="32"/>
      <c r="E8" s="32"/>
      <c r="F8" s="32"/>
      <c r="G8" s="41"/>
    </row>
    <row r="9" spans="1:8">
      <c r="C9" s="8"/>
    </row>
    <row r="10" spans="1:8" ht="31.5">
      <c r="A10" s="55" t="s">
        <v>54</v>
      </c>
      <c r="B10" s="39" t="s">
        <v>16</v>
      </c>
      <c r="C10" s="40" t="s">
        <v>17</v>
      </c>
      <c r="D10" s="42" t="s">
        <v>18</v>
      </c>
      <c r="E10" s="59" t="s">
        <v>55</v>
      </c>
      <c r="F10" s="42" t="s">
        <v>19</v>
      </c>
    </row>
    <row r="11" spans="1:8">
      <c r="A11" s="53"/>
      <c r="B11" s="24"/>
      <c r="C11" s="25"/>
      <c r="D11" s="26"/>
      <c r="E11" s="26"/>
      <c r="F11" s="26"/>
    </row>
    <row r="12" spans="1:8" ht="51">
      <c r="A12" s="62" t="s">
        <v>0</v>
      </c>
      <c r="B12" s="63" t="s">
        <v>26</v>
      </c>
      <c r="C12" s="62"/>
      <c r="D12" s="64"/>
      <c r="E12" s="65"/>
      <c r="F12" s="66"/>
    </row>
    <row r="13" spans="1:8">
      <c r="C13" s="21"/>
    </row>
    <row r="14" spans="1:8" ht="226.5" customHeight="1">
      <c r="A14" s="62" t="s">
        <v>1</v>
      </c>
      <c r="B14" s="63" t="s">
        <v>28</v>
      </c>
      <c r="C14" s="62" t="s">
        <v>3</v>
      </c>
      <c r="D14" s="64">
        <v>1808</v>
      </c>
      <c r="E14" s="65"/>
      <c r="F14" s="66">
        <f>ROUND(D14*E14,2)</f>
        <v>0</v>
      </c>
    </row>
    <row r="15" spans="1:8">
      <c r="B15" s="6"/>
      <c r="C15" s="10"/>
      <c r="D15" s="16"/>
      <c r="E15" s="13"/>
      <c r="F15" s="57"/>
    </row>
    <row r="16" spans="1:8" ht="25.5">
      <c r="A16" s="62" t="s">
        <v>2</v>
      </c>
      <c r="B16" s="63" t="s">
        <v>15</v>
      </c>
      <c r="C16" s="62" t="s">
        <v>6</v>
      </c>
      <c r="D16" s="64">
        <v>12</v>
      </c>
      <c r="E16" s="65"/>
      <c r="F16" s="66">
        <f t="shared" ref="F16:F44" si="0">ROUND(D16*E16,2)</f>
        <v>0</v>
      </c>
    </row>
    <row r="17" spans="1:7">
      <c r="A17" s="7"/>
      <c r="B17" s="5"/>
      <c r="C17" s="11"/>
      <c r="D17" s="13"/>
      <c r="E17" s="56"/>
      <c r="F17" s="57"/>
    </row>
    <row r="18" spans="1:7" ht="25.5">
      <c r="A18" s="62" t="s">
        <v>44</v>
      </c>
      <c r="B18" s="63" t="s">
        <v>27</v>
      </c>
      <c r="C18" s="62" t="s">
        <v>6</v>
      </c>
      <c r="D18" s="64">
        <v>1</v>
      </c>
      <c r="E18" s="65"/>
      <c r="F18" s="66">
        <f t="shared" si="0"/>
        <v>0</v>
      </c>
    </row>
    <row r="19" spans="1:7">
      <c r="B19" s="6"/>
      <c r="C19" s="11"/>
      <c r="D19" s="13"/>
      <c r="E19" s="56"/>
      <c r="F19" s="57"/>
    </row>
    <row r="20" spans="1:7" ht="25.5">
      <c r="A20" s="62" t="s">
        <v>4</v>
      </c>
      <c r="B20" s="63" t="s">
        <v>23</v>
      </c>
      <c r="C20" s="62" t="s">
        <v>6</v>
      </c>
      <c r="D20" s="64">
        <v>18</v>
      </c>
      <c r="E20" s="65"/>
      <c r="F20" s="66">
        <f t="shared" si="0"/>
        <v>0</v>
      </c>
    </row>
    <row r="21" spans="1:7">
      <c r="A21" s="7"/>
      <c r="B21" s="5"/>
      <c r="C21" s="11"/>
      <c r="D21" s="13"/>
      <c r="E21" s="56"/>
      <c r="F21" s="57"/>
    </row>
    <row r="22" spans="1:7" s="51" customFormat="1" ht="90" customHeight="1">
      <c r="A22" s="62" t="s">
        <v>34</v>
      </c>
      <c r="B22" s="63" t="s">
        <v>33</v>
      </c>
      <c r="C22" s="62" t="s">
        <v>7</v>
      </c>
      <c r="D22" s="64">
        <v>183</v>
      </c>
      <c r="E22" s="65"/>
      <c r="F22" s="66">
        <f t="shared" si="0"/>
        <v>0</v>
      </c>
      <c r="G22" s="50"/>
    </row>
    <row r="23" spans="1:7" s="51" customFormat="1">
      <c r="A23" s="62"/>
      <c r="B23" s="63"/>
      <c r="C23" s="62"/>
      <c r="D23" s="64"/>
      <c r="E23" s="65"/>
      <c r="F23" s="66"/>
      <c r="G23" s="50"/>
    </row>
    <row r="24" spans="1:7" s="51" customFormat="1" ht="60.75" customHeight="1">
      <c r="A24" s="62" t="s">
        <v>37</v>
      </c>
      <c r="B24" s="63" t="s">
        <v>35</v>
      </c>
      <c r="C24" s="62" t="s">
        <v>36</v>
      </c>
      <c r="D24" s="64">
        <v>13</v>
      </c>
      <c r="E24" s="65"/>
      <c r="F24" s="66">
        <f t="shared" si="0"/>
        <v>0</v>
      </c>
      <c r="G24" s="50"/>
    </row>
    <row r="25" spans="1:7" s="51" customFormat="1">
      <c r="A25" s="62"/>
      <c r="B25" s="63"/>
      <c r="C25" s="62"/>
      <c r="D25" s="64"/>
      <c r="E25" s="65"/>
      <c r="F25" s="66"/>
      <c r="G25" s="50"/>
    </row>
    <row r="26" spans="1:7" s="51" customFormat="1" ht="114.75">
      <c r="A26" s="62" t="s">
        <v>45</v>
      </c>
      <c r="B26" s="63" t="s">
        <v>42</v>
      </c>
      <c r="C26" s="62" t="s">
        <v>36</v>
      </c>
      <c r="D26" s="64">
        <v>1</v>
      </c>
      <c r="E26" s="65"/>
      <c r="F26" s="66">
        <f t="shared" si="0"/>
        <v>0</v>
      </c>
      <c r="G26" s="50"/>
    </row>
    <row r="27" spans="1:7" s="51" customFormat="1">
      <c r="A27" s="62"/>
      <c r="B27" s="63"/>
      <c r="C27" s="62"/>
      <c r="D27" s="64"/>
      <c r="E27" s="65"/>
      <c r="F27" s="66"/>
      <c r="G27" s="50"/>
    </row>
    <row r="28" spans="1:7" s="51" customFormat="1" ht="114.75">
      <c r="A28" s="62">
        <v>9</v>
      </c>
      <c r="B28" s="63" t="s">
        <v>43</v>
      </c>
      <c r="C28" s="62" t="s">
        <v>36</v>
      </c>
      <c r="D28" s="64">
        <v>2</v>
      </c>
      <c r="E28" s="65"/>
      <c r="F28" s="66">
        <f t="shared" si="0"/>
        <v>0</v>
      </c>
      <c r="G28" s="50"/>
    </row>
    <row r="29" spans="1:7">
      <c r="B29" s="6"/>
      <c r="C29" s="11"/>
      <c r="D29" s="13"/>
      <c r="E29" s="56"/>
      <c r="F29" s="57"/>
    </row>
    <row r="30" spans="1:7" ht="157.5" customHeight="1">
      <c r="A30" s="62" t="s">
        <v>24</v>
      </c>
      <c r="B30" s="63" t="s">
        <v>30</v>
      </c>
      <c r="C30" s="62" t="s">
        <v>3</v>
      </c>
      <c r="D30" s="64">
        <v>508.2</v>
      </c>
      <c r="E30" s="65"/>
      <c r="F30" s="66">
        <f t="shared" si="0"/>
        <v>0</v>
      </c>
    </row>
    <row r="31" spans="1:7" ht="69" customHeight="1">
      <c r="A31" s="62" t="s">
        <v>32</v>
      </c>
      <c r="B31" s="63" t="s">
        <v>51</v>
      </c>
      <c r="C31" s="62" t="s">
        <v>3</v>
      </c>
      <c r="D31" s="64">
        <v>2</v>
      </c>
      <c r="E31" s="65"/>
      <c r="F31" s="66">
        <f t="shared" si="0"/>
        <v>0</v>
      </c>
    </row>
    <row r="32" spans="1:7">
      <c r="A32" s="7"/>
      <c r="B32" s="5"/>
      <c r="C32" s="11"/>
      <c r="D32" s="13"/>
      <c r="E32" s="56"/>
      <c r="F32" s="57"/>
    </row>
    <row r="33" spans="1:6" hidden="1">
      <c r="A33" s="7"/>
      <c r="B33" s="5"/>
      <c r="C33" s="11"/>
      <c r="D33" s="13"/>
      <c r="E33" s="56"/>
      <c r="F33" s="57">
        <f t="shared" si="0"/>
        <v>0</v>
      </c>
    </row>
    <row r="34" spans="1:6" ht="114.75">
      <c r="A34" s="62" t="s">
        <v>46</v>
      </c>
      <c r="B34" s="63" t="s">
        <v>29</v>
      </c>
      <c r="C34" s="62" t="s">
        <v>3</v>
      </c>
      <c r="D34" s="64">
        <v>74.7</v>
      </c>
      <c r="E34" s="65"/>
      <c r="F34" s="66">
        <f t="shared" si="0"/>
        <v>0</v>
      </c>
    </row>
    <row r="35" spans="1:6">
      <c r="A35" s="7"/>
      <c r="B35" s="5"/>
      <c r="C35" s="11"/>
      <c r="D35" s="13"/>
      <c r="E35" s="56"/>
      <c r="F35" s="57"/>
    </row>
    <row r="36" spans="1:6" ht="76.5">
      <c r="A36" s="62" t="s">
        <v>47</v>
      </c>
      <c r="B36" s="63" t="s">
        <v>40</v>
      </c>
      <c r="C36" s="62" t="s">
        <v>41</v>
      </c>
      <c r="D36" s="64">
        <v>12.8</v>
      </c>
      <c r="E36" s="65"/>
      <c r="F36" s="66">
        <f t="shared" si="0"/>
        <v>0</v>
      </c>
    </row>
    <row r="37" spans="1:6">
      <c r="A37" s="7"/>
      <c r="B37" s="5"/>
      <c r="C37" s="11"/>
      <c r="D37" s="13"/>
      <c r="E37" s="56"/>
      <c r="F37" s="57"/>
    </row>
    <row r="38" spans="1:6" ht="120" customHeight="1">
      <c r="A38" s="62" t="s">
        <v>38</v>
      </c>
      <c r="B38" s="63" t="s">
        <v>52</v>
      </c>
      <c r="C38" s="62" t="s">
        <v>12</v>
      </c>
      <c r="D38" s="64">
        <v>52.25</v>
      </c>
      <c r="E38" s="65"/>
      <c r="F38" s="66">
        <f t="shared" si="0"/>
        <v>0</v>
      </c>
    </row>
    <row r="39" spans="1:6">
      <c r="B39" s="6"/>
      <c r="C39" s="11"/>
      <c r="D39" s="13"/>
      <c r="E39" s="56"/>
      <c r="F39" s="57"/>
    </row>
    <row r="40" spans="1:6" ht="25.5">
      <c r="A40" s="62" t="s">
        <v>58</v>
      </c>
      <c r="B40" s="63" t="s">
        <v>50</v>
      </c>
      <c r="C40" s="62" t="s">
        <v>3</v>
      </c>
      <c r="D40" s="64">
        <v>1882.7</v>
      </c>
      <c r="E40" s="65"/>
      <c r="F40" s="66">
        <f t="shared" si="0"/>
        <v>0</v>
      </c>
    </row>
    <row r="41" spans="1:6">
      <c r="A41" s="7"/>
      <c r="B41" s="5"/>
      <c r="C41" s="19"/>
      <c r="D41" s="13"/>
      <c r="E41" s="58"/>
      <c r="F41" s="57"/>
    </row>
    <row r="42" spans="1:6" ht="25.5">
      <c r="A42" s="62" t="s">
        <v>48</v>
      </c>
      <c r="B42" s="63" t="s">
        <v>39</v>
      </c>
      <c r="C42" s="62" t="s">
        <v>7</v>
      </c>
      <c r="D42" s="64">
        <v>256</v>
      </c>
      <c r="E42" s="65"/>
      <c r="F42" s="66">
        <f t="shared" si="0"/>
        <v>0</v>
      </c>
    </row>
    <row r="43" spans="1:6">
      <c r="A43" s="7"/>
      <c r="B43" s="5"/>
      <c r="C43" s="19"/>
      <c r="D43" s="13"/>
      <c r="E43" s="58"/>
      <c r="F43" s="57"/>
    </row>
    <row r="44" spans="1:6" ht="51">
      <c r="A44" s="62" t="s">
        <v>49</v>
      </c>
      <c r="B44" s="63" t="s">
        <v>31</v>
      </c>
      <c r="C44" s="62" t="s">
        <v>7</v>
      </c>
      <c r="D44" s="64">
        <v>715.5</v>
      </c>
      <c r="E44" s="65"/>
      <c r="F44" s="66">
        <f t="shared" si="0"/>
        <v>0</v>
      </c>
    </row>
    <row r="45" spans="1:6">
      <c r="A45" s="17"/>
      <c r="B45" s="18"/>
      <c r="C45" s="19"/>
      <c r="D45" s="12"/>
      <c r="E45" s="58"/>
      <c r="F45" s="57"/>
    </row>
    <row r="46" spans="1:6" ht="38.25">
      <c r="A46" s="62" t="s">
        <v>53</v>
      </c>
      <c r="B46" s="63" t="s">
        <v>22</v>
      </c>
      <c r="C46" s="62" t="s">
        <v>13</v>
      </c>
      <c r="D46" s="67">
        <v>3</v>
      </c>
      <c r="E46" s="65">
        <f>SUM(F12:F44)</f>
        <v>0</v>
      </c>
      <c r="F46" s="66">
        <f>ROUND(D46*E46/100,2)</f>
        <v>0</v>
      </c>
    </row>
    <row r="47" spans="1:6">
      <c r="A47" s="7"/>
      <c r="B47" s="6"/>
      <c r="C47" s="11"/>
      <c r="D47" s="13"/>
      <c r="E47" s="13"/>
      <c r="F47" s="13"/>
    </row>
    <row r="48" spans="1:6" ht="13.5" thickBot="1">
      <c r="A48" s="7"/>
      <c r="B48" s="6"/>
      <c r="C48" s="11"/>
      <c r="D48" s="13"/>
      <c r="E48" s="13"/>
      <c r="F48" s="13"/>
    </row>
    <row r="49" spans="2:6" ht="15" customHeight="1">
      <c r="B49" s="43" t="s">
        <v>14</v>
      </c>
      <c r="C49" s="27"/>
      <c r="D49" s="28"/>
      <c r="E49" s="28"/>
      <c r="F49" s="29">
        <f>SUM(F12:F46)</f>
        <v>0</v>
      </c>
    </row>
    <row r="50" spans="2:6" ht="15" customHeight="1">
      <c r="B50" s="44" t="s">
        <v>21</v>
      </c>
      <c r="C50" s="22" t="s">
        <v>13</v>
      </c>
      <c r="D50" s="61"/>
      <c r="E50" s="23"/>
      <c r="F50" s="45">
        <f>ROUND(F49*D50/100,2)</f>
        <v>0</v>
      </c>
    </row>
    <row r="51" spans="2:6" ht="15" customHeight="1">
      <c r="B51" s="44" t="s">
        <v>20</v>
      </c>
      <c r="C51" s="22"/>
      <c r="D51" s="23"/>
      <c r="E51" s="23"/>
      <c r="F51" s="30">
        <f>F49-F50</f>
        <v>0</v>
      </c>
    </row>
    <row r="52" spans="2:6" ht="15" customHeight="1" thickBot="1">
      <c r="B52" s="44" t="s">
        <v>10</v>
      </c>
      <c r="C52" s="22" t="s">
        <v>13</v>
      </c>
      <c r="D52" s="23">
        <v>22</v>
      </c>
      <c r="E52" s="23"/>
      <c r="F52" s="30">
        <f>ROUND(F51*D52/100,2)</f>
        <v>0</v>
      </c>
    </row>
    <row r="53" spans="2:6" ht="15" customHeight="1" thickBot="1">
      <c r="B53" s="46" t="s">
        <v>11</v>
      </c>
      <c r="C53" s="47"/>
      <c r="D53" s="48"/>
      <c r="E53" s="48"/>
      <c r="F53" s="49">
        <f>F51+F52</f>
        <v>0</v>
      </c>
    </row>
    <row r="54" spans="2:6">
      <c r="B54" s="5"/>
    </row>
    <row r="56" spans="2:6">
      <c r="B56" s="3"/>
    </row>
    <row r="59" spans="2:6">
      <c r="B59" s="3"/>
    </row>
    <row r="61" spans="2:6">
      <c r="B61" s="3"/>
      <c r="D61" s="20"/>
    </row>
    <row r="62" spans="2:6">
      <c r="B62" s="3"/>
      <c r="D62" s="20"/>
    </row>
  </sheetData>
  <mergeCells count="2">
    <mergeCell ref="B2:F2"/>
    <mergeCell ref="B3:F3"/>
  </mergeCells>
  <phoneticPr fontId="1" type="noConversion"/>
  <pageMargins left="0.55118110236220474" right="0.35433070866141736" top="0.59055118110236227" bottom="0.59055118110236227" header="0.19685039370078741" footer="0.19685039370078741"/>
  <pageSetup paperSize="9" scale="84" orientation="portrait" horizontalDpi="4294967293" r:id="rId1"/>
  <headerFooter alignWithMargins="0"/>
  <ignoredErrors>
    <ignoredError sqref="F5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PREDRAČUN</vt:lpstr>
      <vt:lpstr>PREDRAČUN!Področje_tiskanja</vt:lpstr>
    </vt:vector>
  </TitlesOfParts>
  <Company>SŽ d.o.o.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petra.fartek</cp:lastModifiedBy>
  <cp:lastPrinted>2019-09-30T11:30:48Z</cp:lastPrinted>
  <dcterms:created xsi:type="dcterms:W3CDTF">2009-10-06T10:10:13Z</dcterms:created>
  <dcterms:modified xsi:type="dcterms:W3CDTF">2019-10-15T10:08:36Z</dcterms:modified>
</cp:coreProperties>
</file>