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20" yWindow="300" windowWidth="15195" windowHeight="11505"/>
  </bookViews>
  <sheets>
    <sheet name="Rekapitulacija" sheetId="3" r:id="rId1"/>
    <sheet name="3-1 Cesta" sheetId="4" r:id="rId2"/>
    <sheet name="3-2 Most" sheetId="5" r:id="rId3"/>
  </sheets>
  <definedNames>
    <definedName name="_1Excel_BuiltIn_Print_Area_1_1" localSheetId="1">#REF!</definedName>
    <definedName name="_1Excel_BuiltIn_Print_Area_1_1">#REF!</definedName>
    <definedName name="asdf">#REF!</definedName>
    <definedName name="Excel_BuiltIn__FilterDatabase_2_1" localSheetId="1">#REF!</definedName>
    <definedName name="Excel_BuiltIn__FilterDatabase_2_1" localSheetId="2">#REF!</definedName>
    <definedName name="Excel_BuiltIn__FilterDatabase_2_1">#REF!</definedName>
    <definedName name="Excel_BuiltIn__FilterDatabase_3_1" localSheetId="1">#REF!</definedName>
    <definedName name="Excel_BuiltIn__FilterDatabase_3_1" localSheetId="2">#REF!</definedName>
    <definedName name="Excel_BuiltIn__FilterDatabase_3_1">#REF!</definedName>
    <definedName name="Excel_BuiltIn__FilterDatabase_3_1_1" localSheetId="1">#REF!</definedName>
    <definedName name="Excel_BuiltIn__FilterDatabase_3_1_1" localSheetId="2">#REF!</definedName>
    <definedName name="Excel_BuiltIn__FilterDatabase_3_1_1">#REF!</definedName>
    <definedName name="Excel_BuiltIn__FilterDatabase_6_1" localSheetId="1">#REF!</definedName>
    <definedName name="Excel_BuiltIn__FilterDatabase_6_1" localSheetId="2">#REF!</definedName>
    <definedName name="Excel_BuiltIn__FilterDatabase_6_1">#REF!</definedName>
    <definedName name="Excel_BuiltIn_Print_Area_1_1" localSheetId="1">#REF!</definedName>
    <definedName name="Excel_BuiltIn_Print_Area_1_1" localSheetId="2">#REF!</definedName>
    <definedName name="Excel_BuiltIn_Print_Area_1_1">#REF!</definedName>
    <definedName name="Excel_BuiltIn_Print_Area_1_1_1" localSheetId="1">#REF!</definedName>
    <definedName name="Excel_BuiltIn_Print_Area_1_1_1" localSheetId="2">#REF!</definedName>
    <definedName name="Excel_BuiltIn_Print_Area_1_1_1">#REF!</definedName>
    <definedName name="Excel_BuiltIn_Print_Area_2_1" localSheetId="1">#REF!</definedName>
    <definedName name="Excel_BuiltIn_Print_Area_2_1" localSheetId="2">#REF!</definedName>
    <definedName name="Excel_BuiltIn_Print_Area_2_1">#REF!</definedName>
    <definedName name="Excel_BuiltIn_Print_Area_3_1" localSheetId="1">#REF!</definedName>
    <definedName name="Excel_BuiltIn_Print_Area_3_1" localSheetId="2">#REF!</definedName>
    <definedName name="Excel_BuiltIn_Print_Area_3_1">#REF!</definedName>
    <definedName name="Excel_BuiltIn_Print_Area_6_1" localSheetId="1">#REF!</definedName>
    <definedName name="Excel_BuiltIn_Print_Area_6_1" localSheetId="2">#REF!</definedName>
    <definedName name="Excel_BuiltIn_Print_Area_6_1">#REF!</definedName>
    <definedName name="fas">#REF!</definedName>
    <definedName name="_xlnm.Print_Area" localSheetId="1">'3-1 Cesta'!$A$1:$G$60</definedName>
    <definedName name="_xlnm.Print_Area" localSheetId="2">'3-2 Most'!$A$1:$F$291</definedName>
    <definedName name="_xlnm.Print_Area" localSheetId="0">Rekapitulacija!$A$1:$G$20</definedName>
  </definedNames>
  <calcPr calcId="125725"/>
</workbook>
</file>

<file path=xl/calcChain.xml><?xml version="1.0" encoding="utf-8"?>
<calcChain xmlns="http://schemas.openxmlformats.org/spreadsheetml/2006/main">
  <c r="G58" i="4"/>
  <c r="G57"/>
  <c r="G56"/>
  <c r="F42" i="5" l="1"/>
  <c r="F43"/>
  <c r="F44"/>
  <c r="F45"/>
  <c r="F47"/>
  <c r="F48"/>
  <c r="F49"/>
  <c r="F54"/>
  <c r="F56"/>
  <c r="F57"/>
  <c r="F58"/>
  <c r="F76"/>
  <c r="F77"/>
  <c r="F78"/>
  <c r="F79"/>
  <c r="F80"/>
  <c r="F81"/>
  <c r="F82"/>
  <c r="F83"/>
  <c r="F84"/>
  <c r="F85"/>
  <c r="F86"/>
  <c r="F87"/>
  <c r="F88"/>
  <c r="F89"/>
  <c r="F90"/>
  <c r="F91"/>
  <c r="F92"/>
  <c r="F93"/>
  <c r="F94"/>
  <c r="F95"/>
  <c r="F97"/>
  <c r="F98"/>
  <c r="F99"/>
  <c r="F100"/>
  <c r="F101"/>
  <c r="F102"/>
  <c r="F103"/>
  <c r="F104"/>
  <c r="F105"/>
  <c r="F106"/>
  <c r="F108"/>
  <c r="F109"/>
  <c r="F110"/>
  <c r="F111"/>
  <c r="F124"/>
  <c r="F125"/>
  <c r="F126"/>
  <c r="F127"/>
  <c r="F128"/>
  <c r="F129"/>
  <c r="F130"/>
  <c r="F131"/>
  <c r="F132"/>
  <c r="F134"/>
  <c r="F135"/>
  <c r="F136"/>
  <c r="F138"/>
  <c r="F139"/>
  <c r="F140"/>
  <c r="F155"/>
  <c r="F156"/>
  <c r="F157"/>
  <c r="F158"/>
  <c r="F161"/>
  <c r="F164"/>
  <c r="F166"/>
  <c r="F167"/>
  <c r="F168"/>
  <c r="F170"/>
  <c r="F171"/>
  <c r="F172"/>
  <c r="F174"/>
  <c r="F175"/>
  <c r="F176"/>
  <c r="F178"/>
  <c r="F179"/>
  <c r="F180"/>
  <c r="F182"/>
  <c r="F183"/>
  <c r="F184"/>
  <c r="F185"/>
  <c r="F186"/>
  <c r="F187"/>
  <c r="F188"/>
  <c r="F189"/>
  <c r="F190"/>
  <c r="F191"/>
  <c r="F193"/>
  <c r="F208"/>
  <c r="F211"/>
  <c r="F215"/>
  <c r="F218"/>
  <c r="F219"/>
  <c r="F221"/>
  <c r="F223"/>
  <c r="F225"/>
  <c r="F227"/>
  <c r="F236"/>
  <c r="F239"/>
  <c r="F240"/>
  <c r="F241"/>
  <c r="F245"/>
  <c r="F254"/>
  <c r="F259"/>
  <c r="F263"/>
  <c r="F264"/>
  <c r="F269"/>
  <c r="D273"/>
  <c r="F273" s="1"/>
  <c r="D274"/>
  <c r="F274"/>
  <c r="F282"/>
  <c r="F283"/>
  <c r="F284"/>
  <c r="F286"/>
  <c r="F287"/>
  <c r="F288"/>
  <c r="G12" i="4"/>
  <c r="G18" s="1"/>
  <c r="G55" s="1"/>
  <c r="G13"/>
  <c r="G14"/>
  <c r="G15"/>
  <c r="G16"/>
  <c r="G17"/>
  <c r="G23"/>
  <c r="G24" s="1"/>
  <c r="G29"/>
  <c r="G30"/>
  <c r="G31"/>
  <c r="G32"/>
  <c r="G33"/>
  <c r="G34"/>
  <c r="G39"/>
  <c r="G43" s="1"/>
  <c r="G40"/>
  <c r="G41"/>
  <c r="G42"/>
  <c r="G48"/>
  <c r="G49"/>
  <c r="G50" s="1"/>
  <c r="G59" s="1"/>
  <c r="G60" l="1"/>
  <c r="G14" i="3" s="1"/>
  <c r="F291" i="5"/>
  <c r="F26" s="1"/>
  <c r="F196"/>
  <c r="F18" s="1"/>
  <c r="F277"/>
  <c r="F24" s="1"/>
  <c r="F61"/>
  <c r="F12" s="1"/>
  <c r="F230"/>
  <c r="F20" s="1"/>
  <c r="F143"/>
  <c r="F16" s="1"/>
  <c r="F248"/>
  <c r="F22" s="1"/>
  <c r="F114"/>
  <c r="F14" s="1"/>
  <c r="F29" l="1"/>
  <c r="G15" i="3" s="1"/>
  <c r="G16" s="1"/>
  <c r="G17" l="1"/>
  <c r="G18" s="1"/>
  <c r="G19" s="1"/>
  <c r="G20" s="1"/>
</calcChain>
</file>

<file path=xl/sharedStrings.xml><?xml version="1.0" encoding="utf-8"?>
<sst xmlns="http://schemas.openxmlformats.org/spreadsheetml/2006/main" count="423" uniqueCount="221">
  <si>
    <t>Investitor :</t>
  </si>
  <si>
    <t>:</t>
  </si>
  <si>
    <t xml:space="preserve"> </t>
  </si>
  <si>
    <t>Štev. projekta :</t>
  </si>
  <si>
    <t>Objekt:</t>
  </si>
  <si>
    <t>MESTNA OBČINA MURSKA SOBOTA</t>
  </si>
  <si>
    <t>KARDOŠEVA 2,  9000 MURSKA SOBOTA</t>
  </si>
  <si>
    <t>3/2 - Načrt mosta</t>
  </si>
  <si>
    <t>3/1 - Načrt ceste</t>
  </si>
  <si>
    <t>Rekonstrukcija prvega mosta za nasipom na cesti Krog - brod na Muri</t>
  </si>
  <si>
    <t>SKUPAJ</t>
  </si>
  <si>
    <t>%</t>
  </si>
  <si>
    <t>DDV</t>
  </si>
  <si>
    <t>NETO</t>
  </si>
  <si>
    <t>NEPREDVIDENA DELA</t>
  </si>
  <si>
    <t>VSOTA (NETO)</t>
  </si>
  <si>
    <t>GRADBENA IN OBRTNIŠKA DELA</t>
  </si>
  <si>
    <t>5.</t>
  </si>
  <si>
    <t>PROMETNA OPREMA</t>
  </si>
  <si>
    <t>4.</t>
  </si>
  <si>
    <t>VOZIŠČNE KONSTRUKCIJE</t>
  </si>
  <si>
    <t>3.</t>
  </si>
  <si>
    <t>ZEMELJSKA DELA IN TEMELJENJE</t>
  </si>
  <si>
    <t>2.</t>
  </si>
  <si>
    <t>PREDDELA</t>
  </si>
  <si>
    <t>1.</t>
  </si>
  <si>
    <t>Cena</t>
  </si>
  <si>
    <t>Vrsta del</t>
  </si>
  <si>
    <t>Zap. št.</t>
  </si>
  <si>
    <t>REKAPITULACIJA</t>
  </si>
  <si>
    <t>6.</t>
  </si>
  <si>
    <t xml:space="preserve">Vsota:  </t>
  </si>
  <si>
    <t>m</t>
  </si>
  <si>
    <t>Izdelava zaščite obst. NN kbv s PVC DN110 in obbetoniranjem, saniranje opozorilnega traku in valjanca FeZn 25/4, če je položen</t>
  </si>
  <si>
    <t>5.2</t>
  </si>
  <si>
    <t>kos</t>
  </si>
  <si>
    <t>Sondiranje obst. NN kbv - ročni izkop</t>
  </si>
  <si>
    <t>5.1</t>
  </si>
  <si>
    <t>Cena po enoti</t>
  </si>
  <si>
    <t>Količina</t>
  </si>
  <si>
    <t>Enota</t>
  </si>
  <si>
    <t>Tekst</t>
  </si>
  <si>
    <t>Šifra</t>
  </si>
  <si>
    <t>Zap. Št.</t>
  </si>
  <si>
    <t>pav</t>
  </si>
  <si>
    <t>Zavarovanje gradbišča s popolno zaporo v času gradnje, z označitvijo obvoza</t>
  </si>
  <si>
    <t>4.4</t>
  </si>
  <si>
    <t>Dobava in pritrditev okroglega prometnega znaka, podloga iz aluminijaste pločevine, znak z odsevno folijo 1. vrste, dolžina stranice φ= 600 mm.</t>
  </si>
  <si>
    <t>4.3</t>
  </si>
  <si>
    <t>Dobava in vgraditev stebriča za prometni znak iz vroče cinkane jeklene cevi φ64 mm, dolžina 2900 mm</t>
  </si>
  <si>
    <t>4.2</t>
  </si>
  <si>
    <t>Izdelava temelja iz cementnega betona MB 15, dolžine 80 cm, φ20 cm.</t>
  </si>
  <si>
    <t>4.1</t>
  </si>
  <si>
    <t>m2</t>
  </si>
  <si>
    <t>Izdelava bankine iz gramoza ali naravno zdrobljenega kamnitega materiala, široke 0.5 m.</t>
  </si>
  <si>
    <t>3.5</t>
  </si>
  <si>
    <t>Izdelava obrabne in zaporne ter nosilne plasti bituminizirane zmesi AC 16 surf B 70/100, A4, v debelini 6 cm - enoslojni</t>
  </si>
  <si>
    <t>3.4</t>
  </si>
  <si>
    <t>Pobrizg stika na obstoječem asfaltu z bitumensko emulzijo</t>
  </si>
  <si>
    <t>3.3</t>
  </si>
  <si>
    <t>Valjanje tampona na Me &gt;= 80 Mpa.</t>
  </si>
  <si>
    <t>3.2</t>
  </si>
  <si>
    <t>m3</t>
  </si>
  <si>
    <t>Izdelava nevezane nosilne plasti tampona iz drobljenega gramoza v debelini 20 do 40 cm - TD32</t>
  </si>
  <si>
    <t>3.1</t>
  </si>
  <si>
    <t>Izkop, zasip in profiliranje brežin in dna struge pred in za izdelanega lomljenca</t>
  </si>
  <si>
    <t>2.1</t>
  </si>
  <si>
    <t>Zakoličba obstoječih komunalnih zemeljskih vodov. Ocenjeno.</t>
  </si>
  <si>
    <t>1.6</t>
  </si>
  <si>
    <t>Posek in odstranitev grmovja in dreves z debli do 25 cm premera in odstranitev panjev.</t>
  </si>
  <si>
    <t>1.5</t>
  </si>
  <si>
    <t>Rezanje asfalta v debelini do 10 cm</t>
  </si>
  <si>
    <t>1.4</t>
  </si>
  <si>
    <t>Dodaten izkop v debelini 30 cm z odvozom na deponijo - bankine in del nasipa</t>
  </si>
  <si>
    <t>1.3</t>
  </si>
  <si>
    <t>Rušenje in odvoz asfaltne konstrukcije v deb. 6 cm.</t>
  </si>
  <si>
    <t>1.2</t>
  </si>
  <si>
    <t>Zakoličba ureditve in postavitev zavarovanja zakoličbe</t>
  </si>
  <si>
    <t>1.1</t>
  </si>
  <si>
    <t>Popis del je sestavljen v skladu z veljavnimi in priporočenimi TSC in se uporablja za vse postavke (tudi brez šifre ali z napačno šifro). Smiselno se uporabijo tudi Splošni in posebni tehnični pogoji za opremo cest - tender SCS YU ISBN 86-81171-10-5 iz leta 1989 ali Gradbene norme GNG iz leta 1984. Vse postavke zajemajo dobavo vseh glavnih in pomožnih materialov, tudi če ti niso posebej navedeni, vse prenose, prevoze, deponiranje in skladiščenje do mesta vgradnje. Uporabljati samo materiale, ki imajo Izjavo ali Certifikat o skladnosti. Prav tako zajemajo uporabo različnega orodja, strojev in naprav z vsemi prevozi, prenosi in premiki opreme do in od gradbišča ter po samem gradbišču. Izvajalec mora zavarovati gradbišče, material in opremo, postaviti gradbiščno in opozorilne table in preprečevati dostop nepooblaščenim osebam ter skrbeti za varnost pri delu. Pri gradnji mora upoštevati veljavno zakonodajo in standarde SIST glede na vrsto materiala, način in mesto (v)gradnje.
OPOMBA: Dokument lahko vsebuje matematične napake. Pred oddajo ponudbe je potrebno preveriti točnost izračunov in povezav med celicami. V primeru odkritja teh napak je ponudnik dolžan oddati pravilen izračun in obvestiti naročnika.</t>
  </si>
  <si>
    <t>3/1- Načrt ceste</t>
  </si>
  <si>
    <t>P12-17</t>
  </si>
  <si>
    <t>PZI</t>
  </si>
  <si>
    <t xml:space="preserve">REKONSTRUKCIJA DRUGEGA MOSTA ZA NASIPOM
NA CESTI KROG - BROD NA MURI
</t>
  </si>
  <si>
    <t>Mestna občina Murska Sobota, Kardoševa 2, 9000 Murska Sobota</t>
  </si>
  <si>
    <t>Investitor:</t>
  </si>
  <si>
    <t>v.1</t>
  </si>
  <si>
    <t>POPIS DEL S PREDIZMERAMI</t>
  </si>
  <si>
    <t>Zaključna dela skupaj:</t>
  </si>
  <si>
    <t>ur</t>
  </si>
  <si>
    <t>Projektantski nadzor - ur</t>
  </si>
  <si>
    <t>kom</t>
  </si>
  <si>
    <t>Izdelava ozemljitve ograje komplet s pomožnimi deli in potrebnim materialom po detajlu SODOC</t>
  </si>
  <si>
    <t>VIII. Zaključna dela:</t>
  </si>
  <si>
    <t>Klučavničarska dela skupaj:</t>
  </si>
  <si>
    <t>kg</t>
  </si>
  <si>
    <t xml:space="preserve"> - sidra fi 16mm</t>
  </si>
  <si>
    <t xml:space="preserve"> - kotnik 150/100/10mm</t>
  </si>
  <si>
    <t xml:space="preserve">Dobava, izdelava in montaža jeklenih pocinkanih detajlov - dilatacijski profil med stikom most/cestišče, izvedba po detajlu, komplet s sidranjem, prevozi, prenosi in vsemi potrebnimi deli. </t>
  </si>
  <si>
    <t xml:space="preserve"> - navojne palice M12 s podložko in matico</t>
  </si>
  <si>
    <t xml:space="preserve">Dobava, izdelava in montaža jeklenih pocinkanih palic za sidranje lesene povozne površine v betonske opornike, po detajlu, komplet s sidranjem, prevozi, prenosi in vsemi potrebnimi deli. </t>
  </si>
  <si>
    <t>m1</t>
  </si>
  <si>
    <t xml:space="preserve"> - navojne palice M12</t>
  </si>
  <si>
    <t xml:space="preserve"> - kotnik 60/30/7mm</t>
  </si>
  <si>
    <t xml:space="preserve">Dobava, izdelava in montaža jeklenih pocinkanih detajlov za sidranje lesene povozne površine na jeklene nosilce, po detajlu, komplet s sidranjem, prevozi, prenosi in vsemi potrebnimi deli. </t>
  </si>
  <si>
    <t xml:space="preserve"> - polnilo okroglo železo fi 16mm </t>
  </si>
  <si>
    <t xml:space="preserve"> - ograjne okrogle cevi 60.3/4mm</t>
  </si>
  <si>
    <t>Dobava, izdelava in montaža jeklene pocinkane ograje višine 110-120 cm, sidrano v zaključni armiranobetonsko krilo, in v jekleni nosilec mostu, komplet s sidranjem, prevozi, prenosi in vsemi potrebnimi deli. Obračun na dolžino gotove ograje.</t>
  </si>
  <si>
    <t xml:space="preserve"> - jekleni nosilci IPB-240</t>
  </si>
  <si>
    <t>Dobava, izdelava in montaža težke jeklene nosilne konstrukcije, jekleni nosilci položeni v razmaku 65 cm,  komplet z vsemi detajli po grafičnih podlogah, z cinkanjem, sidranjem, vsemi pomožnimi deli, prevozi, dvigovanjem:</t>
  </si>
  <si>
    <t>VII. Ključavničarska dela:</t>
  </si>
  <si>
    <t>Zidarska dela skupaj:</t>
  </si>
  <si>
    <t>Dobava in montaža dilatacijskega stika most-cesta v nivoju asfalta iz kotnega profila L 150/100/10 opremljenega s sidri , ki  se sidrajo v arm. konstrukcijo plošče, komplet s tesnenjem:</t>
  </si>
  <si>
    <t>Dobava in izvedba hidroizolacije opornih zidov, ki pridejo v stik z zemljo, s HIDROTEST PLUS ali ekvivalentnim premazom in sicer na čisto površino v treh plasteh po navodilih proizvajalca</t>
  </si>
  <si>
    <t>Izdelava obloge brežine v območju
opornikov z lomljencem fi 30- 60 cm; zavarovanje brežine 5 m
gorvodno in dolvodno z betonskim pragom 70x50 cm po celotni širini struge, lomljenec
fi 40- 60 cm položen v beton C20/25.</t>
  </si>
  <si>
    <t>VI. Zidarska dela:</t>
  </si>
  <si>
    <t>Tesarska dela skupaj:</t>
  </si>
  <si>
    <t>Enostranski obodni opaž prehodne plošče višine 25 cm s prenosom materiala do mesta vgraditve, opaževanje, razopaževanje, čiščenje, z vsemi pomožnimi deli - nevidna neometana betonska površina</t>
  </si>
  <si>
    <t xml:space="preserve">Izdelava dvostranskega opaža krilnih zidov s poševnim spodnjim robom, prenos materiala do mesta vgraditve, opaževanje, podpiranje, razopaževanje, čiščenje, z vsemi pomožnimi deli - dvostransko vidna neometana betonska površina
</t>
  </si>
  <si>
    <t xml:space="preserve">Izdelava dvostranskega opaža ravnega zidu z enostranskim zobom - trupa opornika mostne konstrukcije s prenosom materiala do mesta vgraditve, opaževanje, podpiranje, razopaževanje, čiščenje, z vsemi pomožnimi deli - enostransko vidna neometana betonska površina
</t>
  </si>
  <si>
    <t xml:space="preserve">Enostransko opaženje pasovnih temeljev  - temeljnih gred  – opaž višine 50 cm  </t>
  </si>
  <si>
    <t>Enostransko opaženje podložnega betona pasovnih temeljev – opaž višine 5 cm – obračun po m1 opaža.</t>
  </si>
  <si>
    <t>Zgoraj splošni opis je upoštevati pri izdelavi kalkulacijske cene za posamezne postavke tesarskih del.</t>
  </si>
  <si>
    <t>Opaž za viden beton se smatra opaženje konstrukcije z gladkim opažem tako, da je konstrukcija po razopaženju pripravljena za končno obdelavo – oplesk.</t>
  </si>
  <si>
    <t>Pri formiranju enotne cene za izdelavo posameznih postavk dela je upoštevati ves potreben opažni, podporni ter pomožni material potreben za izdelavo opaža oz. posameznih konstrukcij ali podpor, potrebne odre, razopaženje,  pomožna dela ter vertikalne in horizontalne prenose. Načrte za odre in opaže z dokazom nosilnosti in stabilnosti si mora pridobiti izvajalec sam.</t>
  </si>
  <si>
    <t>Splošni opis :</t>
  </si>
  <si>
    <t>V. Tesarska dela:</t>
  </si>
  <si>
    <t>Betonska dela skupaj:</t>
  </si>
  <si>
    <t xml:space="preserve">  </t>
  </si>
  <si>
    <t>- armatura izdelana iz armaturnih mrež B 500 A</t>
  </si>
  <si>
    <t>- armatura iz bet. železa  f 14 mm in več</t>
  </si>
  <si>
    <t>- armatura iz bet. železa do f 12 mm</t>
  </si>
  <si>
    <t>Količina armature ocenjena – obračun po dejansko vgrajeni količini armature.</t>
  </si>
  <si>
    <t>Armatura izdelana iz betonskega železa BST 500 S.</t>
  </si>
  <si>
    <t>Izdelava, dobava in montaža armature izdelane po statičnem računu in armaturnih načrtih komplet z vsemi potrebnimi prenosi in pomožnimi deli.</t>
  </si>
  <si>
    <t>9.</t>
  </si>
  <si>
    <t>Vgrajevanje pustega betona C20/25 v  betonske konstrukcije deb. min. 10 cm - zaščitna obloga dna struge</t>
  </si>
  <si>
    <t>8.</t>
  </si>
  <si>
    <t>Vgrajevanje pustega betona C25/30 v  betonske konstrukcije - temeljni prag 50/50 cm na zaključkih obloženega dela struge</t>
  </si>
  <si>
    <t>7.</t>
  </si>
  <si>
    <t>Vgrajevanje betona C25/30 XC2, XA1 v armirano  betonske konstrukcije deb. 25 cm - betoniranje  prehodne plošče</t>
  </si>
  <si>
    <t>Vgrajevanje betona C25/30 XC4, XD3, XA1 v armirano vidne betonske konstrukcije deb. 40 cm - betoniranje  krilnih sten</t>
  </si>
  <si>
    <t>Vgrajevanje betona C25/30 XC4, XD3, XA1 v armirano vidne betonske konstrukcije deb. 40 cm - betoniranje  opornih sten</t>
  </si>
  <si>
    <t>Vgrajevanje betona C25/30 XC2, XA1 v armirano betonske konstrukcije deb. 60 cm - betoniranje pasovnih temeljev objekta</t>
  </si>
  <si>
    <t>Vgrajevanje podložnega betona C12/15 prereza 0,05 m3/m2 - podložni beton pod prehodnimi ploščami</t>
  </si>
  <si>
    <t>Vgrajevanje podložnega betona C12/15 prereza 0,05 m3/m2 - podložni beton pod pasovnimi temelji</t>
  </si>
  <si>
    <t>Splošni opis je upoštevati pri izvedbi vseh opisanih del v posameznih  postavkah betonskih del.</t>
  </si>
  <si>
    <t>Za vse vgrajene materiale je predložiti predpisane ateste.</t>
  </si>
  <si>
    <t xml:space="preserve">Standardi za betonska dela vsebujejo poleg izdelave opisane v posameznem standardu še vsa potrebna pomožna dela:      0.21 dela in ukrepe po določilih veljavnih predpisov varstva pri delu:
0.22 čiščenje in močenje opažev neposredno pred pričetkom betoniranja;
0.23 čiščenje betonskega železa od blata, maščob in rje, ki se lušči, postavljanje podložk in začasno vezanje armature k opažu;
0.24 manjša popravila opažev pri betoniranju;
0.25 vmetavanje betona v opaže in premeščanje lijaka med betoniranjem;
0.26 čiščenje prostorov in delovnih naprav po dovršenem delu;
0.27 zaščita in močenje betona
</t>
  </si>
  <si>
    <t>Pri oblikovanju enotne cene za izdelavo del posamezne postavke je upoštevati napravo,  dobavo in vgraditev betona predpisane marke z dodatki betonom glede na njihovo zahtevnost, vzdrževanje betona po vgraditvi ter vse horizontalne in vertikalne prenose oz. prevoze kot tudi potrebne odre za vgrajevanje ter transport in upoštevanje vseh varnostno tehničnih predpisov ter navodil za tovrstna dela.</t>
  </si>
  <si>
    <t>IV. Betonska dela:</t>
  </si>
  <si>
    <t>Rušitvena dela skupaj:</t>
  </si>
  <si>
    <t xml:space="preserve">Strojni in ročni odboj opornikov in temeljev, komplet z odvozom na deponijo, z vsemi pomožnimi deli in vsem potrebnim orodjem ter stroji. </t>
  </si>
  <si>
    <t xml:space="preserve">Demontaža kovinske ograje komplet z odvozom na deponijo, z vsemi pomožnimi deli in vsem potrebnim orodjem ter stroji. </t>
  </si>
  <si>
    <t xml:space="preserve">Strojni in ročni odboj krilnih zidov komplet z odvozom na deponijo, z vsemi pomožnimi deli in vsem potrebnim orodjem ter stroji. </t>
  </si>
  <si>
    <t xml:space="preserve">Strojni in ročni odboj nosilne voziščne konstrukcije obstoječega mostu, (jekleni in leseni nosilci), komplet z odvozom na deponijo,  z vsemi pomožnimi deli in vsem potrebnim orodjem ter stroji. </t>
  </si>
  <si>
    <t xml:space="preserve">Strojni in ročni odboj voziščne konstrukcije/zgornjih lesenih hrastovih plohov obstoječega mostu, (plohi naknadno ponovno uporabljeni), z vsemi pomožnimi deli in vsem potrebnim orodjem ter stroji. </t>
  </si>
  <si>
    <t>Splošni opis je upoštevati pri izdelavi enotnih cen za izvedbo del opisanih v posamezni postavkah zemeljskih del.</t>
  </si>
  <si>
    <t>Vsa rušitvena in odstranjevalna dela se izvajajo ob upoštevanju varnostnih predpisov. V ceni je upoštevati vso potrebno orodje, zaščitno obleko, prevoze in eventuelno močenje, da se prepreči prekomerno dviganje prahu.</t>
  </si>
  <si>
    <t>III.  Rušitvena dela:</t>
  </si>
  <si>
    <t>Zemeljska dela skupaj:</t>
  </si>
  <si>
    <t>Črpanje</t>
  </si>
  <si>
    <t>Zagatnice</t>
  </si>
  <si>
    <t>Varovanje gradbene jame z izvedbo zagatnih sten, prečrpavanjem vode komplet z dobavo in vgraditvijo zagatnic, odstranitvijo in čiščenjem zagatnic</t>
  </si>
  <si>
    <t xml:space="preserve">Zasip za pasovnimi temelji  okrog objekta komplet z dobavo zasipnega materiala z gradbiščne deponije, nakladanjem, in planiranjem ter utrditvijo nasipa. </t>
  </si>
  <si>
    <t>Naprava strojno utrjene prodno peščene blazine - tampona v debelini cca. 30 cm na prehodno ploščo, komplet z dovozom gramoza ter strojno utrditvijo z dosego zbitosti  glede zahteve geomehanika – predvideno   Me  = ≥ 60MN / m2</t>
  </si>
  <si>
    <t>Dobava in naprava strojno utrjenega prodno peščenega postopnega nasipa v plasteh po 30 cm pod prehodno ploščo, komplet z dovozom gramoza ter strojno utrditvijo z dosego zbitosti  glede zahteve geomehanika – predvideno   Me  ≥ 80MN / m2 - po SODOC. Tik za stenami se izvede filtrski sloj iz zmrzlinsko odpornega materiala.</t>
  </si>
  <si>
    <t>Dobava, nasutje, rastiranje, planiranje ter strojna utrditev gramoza v debelini 30 cm pod temelji komplet z dovozom in pom. deli.</t>
  </si>
  <si>
    <t>Obračun po m2 komplet  - planiranje + strojna utrditev.</t>
  </si>
  <si>
    <t>Zbitost mora ustrezati zahtevam geomehanika – predvideno Me  = ≥ 30MN / m2 .</t>
  </si>
  <si>
    <t>Planiranje ter strojna utrditev planuma izkopa .</t>
  </si>
  <si>
    <t xml:space="preserve">m3 </t>
  </si>
  <si>
    <t>Strojni površinski  odriv humusa oz materiala na mestu lokacije objekta   v debelini cca 20 cm  z odrivom na gradb. deponijo v kolikor izkopana zemlja ustreza za ureditev okolice.</t>
  </si>
  <si>
    <t>Opomba: V kolikor je material, ki ga izkopljemo kvaliteten in ga je možno uporabiti za zasipe oziroma gramozne tampone ga deponiramo na gradbišču  – določi geomehanik.</t>
  </si>
  <si>
    <t>Ob  strojnih izkopih je vršiti direktno nakladanje izkopanega materiala na kamion ter izvesti odvoz na stalno deponijo. Humus je deponirati  na deponijo v bližini gradbišča in ga je uporabiti za ureditev okolice v kolikor material  oz. zemlja za ta dela ustreza.</t>
  </si>
  <si>
    <t>Vso izkopano zemljo se deponira na stalno deponijo oddaljeno cca 5 km  le deloma jo je potrebno deponirati na gradbišču za potrebe zasipa okrog objekta v kolikor je izkopani material možno uporabiti.  Odvoz dogovoriti z investitorjem oz. nadzorom.</t>
  </si>
  <si>
    <t xml:space="preserve">Standardi za zemeljska dela vsebujejo poleg izdelave opisane v posameznem standardu še vsa potrebna pomožna dela:     0.21 dela in ukrepe po določilih veljavnih predpisov varstva pri delu;
0.22 pregled bočnih strani izkopa vsak dan pred pročetkom dela, zlasti pa po   deževnem vremenu, mrazu in miniranju;
0.23 črpanje vode iz gradbene jame in temeljev;
0.24 čiščenje temeljev neposredno pred pričetkom betonskih del.
0.3 Kot široki izkop se smatra izkop širine preko 2 m1. Kot površinski široki izkop pa široki izkop, ki ne presega povprečne globine 20 cm.
0.4 Odstranjevanje rastlin, dovoz, montaža, demontaža in odvoz strojev, naprav itd., se vkalkulirajo v pripravljalna in zaključna dela in se ne obračunavajo posebej.
0.5 Stroški dovoza, montaže, demontaže in odvoza strojev za zemeljska dela so osnovni kriteriji za določitev strojne oziroma ročne izvršitve zemeljskih del.
0.6 Obračun izkopov in prevozov zemlje se vrši od m3 izkopa, merjeno na osnovi profilov posnetih pred izvršenim izkopom in po njem.
0.7 Za določitev standardne transportne razdalje je merodajna zazidana površina objekta in sicer:
- do 250 m2 na ravnem = H do 20 m1
- do 250 m2 na pobočju = H do 20 m1 + V 2 m1
- nad 250 m2 na ravnem = H nad 20 m1
- nad 250 m2 na pobočju = H nad 20 m1 + V 2 m1
</t>
  </si>
  <si>
    <t>Zemeljska dela je izvajati ob stalnem geomehanskem nadzoru ter merjenjem utrjenosti – zbitosti planuma ter gramozne temeljne blazine oziroma gramoznega tampona.</t>
  </si>
  <si>
    <t>II.  Zemeljska  dela :</t>
  </si>
  <si>
    <t>Pripravljalna dela  skupaj :</t>
  </si>
  <si>
    <t>Sprotno močenje in čiščenje gradbišča v času gradnje.</t>
  </si>
  <si>
    <t xml:space="preserve">- profili za ceste </t>
  </si>
  <si>
    <t>Postavljanje profilov za zakoličevanje trase vključno z zavarovanjem</t>
  </si>
  <si>
    <t>STALEN ALI ZAČASEN GEOLOŠKI NADZOR: pri gradnji objekta vključuje razna merjenja ali izračune stabilnosti objekta glede na geološke razmere.</t>
  </si>
  <si>
    <t>PRIPRAVLJALNA DELA: ureditev gradbišča s pripravo vseh potrebnih strojev, napeljav, postavitev spremljajočih objektov, odstranitev humusa na mestih deponij, postavitev ograje, postavitev cestnoprometnih znakov, izdelava in postavitev gradbiščne table.</t>
  </si>
  <si>
    <t>GEODETSKA DELA: zakoličba objekta in vse meritve, ki so v zvezi s prenašanjem podatkov iz načrtov v naravo in obratno ter vzdrževanje zakoličbenih označb na terenu od začetka del do predaje objekta.</t>
  </si>
  <si>
    <t>Odstranitvena dela se lahko začnejo šele po pristanku investitorja. Pred začetkom del se mora izvajalec prepričati
o lokaciji raznih napeljav in zagotoviti njihovo zaščito, ali prestavitev. Morebitno začasno ali popolno zaporo
prometa mora izvesti sam izvajalec po veljavnih predpisih in v soglasju pristojnih organov. Odstranjeni material
pripada, če ni v posebnih pogojih drugače določeno, investitorju, ki mora ta material čimprej odpeljati.</t>
  </si>
  <si>
    <t>Morebitne prestavitve komunalnih vodov niso predmet tega projekta. Izvajalec mora predhodno preučiti načrte komunalnih vodov in naročiti njihovo prestavitev pristojnim službam, v kolikor jih je treba prestaviti.</t>
  </si>
  <si>
    <t>OPOMBA:</t>
  </si>
  <si>
    <t xml:space="preserve">Splošni opis :  </t>
  </si>
  <si>
    <t>I.  Pripravljalna dela:</t>
  </si>
  <si>
    <r>
      <t xml:space="preserve">A. </t>
    </r>
    <r>
      <rPr>
        <b/>
        <sz val="18"/>
        <rFont val="Swis721 BT"/>
        <family val="2"/>
      </rPr>
      <t xml:space="preserve"> GRADBENA  DELA</t>
    </r>
    <r>
      <rPr>
        <b/>
        <sz val="16"/>
        <rFont val="Swis721 BT"/>
        <family val="2"/>
      </rPr>
      <t xml:space="preserve"> :</t>
    </r>
  </si>
  <si>
    <t>Zaključna dela</t>
  </si>
  <si>
    <t>VIII:</t>
  </si>
  <si>
    <t>Ključavničarska dela</t>
  </si>
  <si>
    <t>VII:</t>
  </si>
  <si>
    <t>Zidarska dela</t>
  </si>
  <si>
    <t>VI:</t>
  </si>
  <si>
    <t>Tesarska dela</t>
  </si>
  <si>
    <t>V.</t>
  </si>
  <si>
    <t>Betonska dela</t>
  </si>
  <si>
    <t>IV.</t>
  </si>
  <si>
    <t>Rušitvena dela</t>
  </si>
  <si>
    <t>III.</t>
  </si>
  <si>
    <t>Zemeljska dela</t>
  </si>
  <si>
    <t xml:space="preserve">II.  </t>
  </si>
  <si>
    <t>Pripravljalna dela</t>
  </si>
  <si>
    <t xml:space="preserve">I.  </t>
  </si>
  <si>
    <t>A.  GRADBENA  DELA</t>
  </si>
  <si>
    <t xml:space="preserve">Št. projekta: </t>
  </si>
  <si>
    <t>Št. mape:</t>
  </si>
  <si>
    <t>REKONSTRUKCIJA DRUGEGA MOSTA ZA NASIPOM
NA CESTI KROG - BROD NA MURI</t>
  </si>
  <si>
    <t>KARDOŠEVA 2, 9000 MURSKA SOBOTA</t>
  </si>
  <si>
    <t>S K U P A J    G R A D B E N A   D E L A  (NETO) :</t>
  </si>
  <si>
    <t xml:space="preserve">SKUPNA REKAPITULACIJA </t>
  </si>
  <si>
    <t>VSOTA</t>
  </si>
  <si>
    <t>april 2017</t>
  </si>
  <si>
    <t xml:space="preserve">Strojni  široki izkop gradbene jame v zemlji III. kat./nasutja do spodnje kote temelja z razplaniranjem v bližini na parceli.  </t>
  </si>
  <si>
    <t>Strojni izkop v strugi vodotoka - poglobitev in izravnava struge v dolžini 5 m gorvodno in dolvodno od objekta z razplaniranjem v bližini na parceli</t>
  </si>
  <si>
    <t>Polaganje lesenih hrastovih plohov, na jeklene nosilce, kot voziščna konstrukcija, obrobn ploh 10x8 cm po celotni dolžini mosta obojestransko, kvaliteta lesa D40, v dveh slojih po 8cm višine, pravokotno polaganje, komplet z dobavo, prevozi, prenosi in pritrdilnim materialom po delavniških načrtih.</t>
  </si>
  <si>
    <t>v.2</t>
  </si>
</sst>
</file>

<file path=xl/styles.xml><?xml version="1.0" encoding="utf-8"?>
<styleSheet xmlns="http://schemas.openxmlformats.org/spreadsheetml/2006/main">
  <numFmts count="9">
    <numFmt numFmtId="44" formatCode="_-* #,##0.00\ &quot;€&quot;_-;\-* #,##0.00\ &quot;€&quot;_-;_-* &quot;-&quot;??\ &quot;€&quot;_-;_-@_-"/>
    <numFmt numFmtId="164" formatCode="#,##0.00\ [$€-1]"/>
    <numFmt numFmtId="165" formatCode="_-* #,##0.00&quot; €&quot;_-;\-* #,##0.00&quot; €&quot;_-;_-* \-??&quot; €&quot;_-;_-@_-"/>
    <numFmt numFmtId="166" formatCode="_-* #,##0.00\ [$€-1]_-;\-* #,##0.00\ [$€-1]_-;_-* \-??\ [$€-1]_-;_-@_-"/>
    <numFmt numFmtId="167" formatCode="#,##0.00&quot; €&quot;"/>
    <numFmt numFmtId="168" formatCode="#\ ##0\ "/>
    <numFmt numFmtId="169" formatCode="dd/mmm"/>
    <numFmt numFmtId="170" formatCode="mmmm\ yyyy"/>
    <numFmt numFmtId="171" formatCode="#,##0.00000"/>
  </numFmts>
  <fonts count="26">
    <font>
      <sz val="10"/>
      <name val="Arial"/>
      <charset val="238"/>
    </font>
    <font>
      <sz val="8"/>
      <name val="Arial"/>
      <family val="2"/>
      <charset val="238"/>
    </font>
    <font>
      <sz val="14"/>
      <name val="Arial"/>
      <family val="2"/>
      <charset val="238"/>
    </font>
    <font>
      <sz val="10"/>
      <name val="Swis721 BT"/>
      <family val="2"/>
    </font>
    <font>
      <sz val="12"/>
      <name val="Swis721 BT"/>
      <family val="2"/>
    </font>
    <font>
      <b/>
      <sz val="14"/>
      <name val="Swis721 BT"/>
      <family val="2"/>
    </font>
    <font>
      <b/>
      <sz val="18"/>
      <name val="Swis721 BT"/>
      <family val="2"/>
    </font>
    <font>
      <b/>
      <sz val="16"/>
      <name val="Swis721 BT"/>
      <family val="2"/>
    </font>
    <font>
      <b/>
      <sz val="12"/>
      <name val="Swis721 BT"/>
      <family val="2"/>
    </font>
    <font>
      <b/>
      <sz val="20"/>
      <name val="Swis721 BT"/>
      <family val="2"/>
    </font>
    <font>
      <sz val="14"/>
      <name val="Swis721 BT"/>
      <family val="2"/>
    </font>
    <font>
      <sz val="10"/>
      <name val="Arial CE"/>
      <family val="2"/>
      <charset val="238"/>
    </font>
    <font>
      <sz val="10"/>
      <name val="Arial"/>
      <charset val="238"/>
    </font>
    <font>
      <sz val="9"/>
      <name val="Swis721 BT"/>
      <family val="2"/>
    </font>
    <font>
      <sz val="8"/>
      <name val="Swis721 BT"/>
      <family val="2"/>
    </font>
    <font>
      <b/>
      <sz val="8"/>
      <name val="Swis721 BT"/>
      <family val="2"/>
    </font>
    <font>
      <b/>
      <sz val="10"/>
      <name val="Swis721 BT"/>
      <family val="2"/>
    </font>
    <font>
      <b/>
      <sz val="9"/>
      <name val="Swis721 BT"/>
      <family val="2"/>
      <charset val="1"/>
    </font>
    <font>
      <b/>
      <sz val="9"/>
      <name val="Swis721 BT"/>
      <family val="2"/>
    </font>
    <font>
      <sz val="9"/>
      <name val="Swis721 BT"/>
      <family val="2"/>
      <charset val="1"/>
    </font>
    <font>
      <b/>
      <sz val="14"/>
      <name val="Swis721 BT"/>
      <family val="2"/>
      <charset val="238"/>
    </font>
    <font>
      <sz val="18"/>
      <name val="Swis721 BT"/>
      <family val="2"/>
    </font>
    <font>
      <sz val="9"/>
      <name val="Arial CE"/>
      <family val="2"/>
      <charset val="238"/>
    </font>
    <font>
      <sz val="12"/>
      <name val="Arial"/>
      <family val="2"/>
      <charset val="238"/>
    </font>
    <font>
      <b/>
      <sz val="12"/>
      <name val="Arial"/>
      <family val="2"/>
      <charset val="238"/>
    </font>
    <font>
      <b/>
      <sz val="14"/>
      <name val="Arial"/>
      <family val="2"/>
      <charset val="238"/>
    </font>
  </fonts>
  <fills count="4">
    <fill>
      <patternFill patternType="none"/>
    </fill>
    <fill>
      <patternFill patternType="gray125"/>
    </fill>
    <fill>
      <patternFill patternType="solid">
        <fgColor indexed="26"/>
        <bgColor indexed="64"/>
      </patternFill>
    </fill>
    <fill>
      <patternFill patternType="solid">
        <fgColor rgb="FFFFFFCC"/>
        <bgColor indexed="64"/>
      </patternFill>
    </fill>
  </fills>
  <borders count="4">
    <border>
      <left/>
      <right/>
      <top/>
      <bottom/>
      <diagonal/>
    </border>
    <border>
      <left/>
      <right/>
      <top/>
      <bottom style="double">
        <color indexed="64"/>
      </bottom>
      <diagonal/>
    </border>
    <border>
      <left/>
      <right/>
      <top/>
      <bottom style="thin">
        <color indexed="64"/>
      </bottom>
      <diagonal/>
    </border>
    <border>
      <left/>
      <right/>
      <top style="hair">
        <color indexed="8"/>
      </top>
      <bottom style="hair">
        <color indexed="8"/>
      </bottom>
      <diagonal/>
    </border>
  </borders>
  <cellStyleXfs count="5">
    <xf numFmtId="0" fontId="0" fillId="0" borderId="0"/>
    <xf numFmtId="0" fontId="11" fillId="0" borderId="0"/>
    <xf numFmtId="9" fontId="11" fillId="0" borderId="0" applyFill="0" applyBorder="0" applyAlignment="0" applyProtection="0"/>
    <xf numFmtId="165" fontId="11" fillId="0" borderId="0" applyFill="0" applyBorder="0" applyAlignment="0" applyProtection="0"/>
    <xf numFmtId="44" fontId="12" fillId="0" borderId="0" applyFont="0" applyFill="0" applyBorder="0" applyAlignment="0" applyProtection="0"/>
  </cellStyleXfs>
  <cellXfs count="159">
    <xf numFmtId="0" fontId="0" fillId="0" borderId="0" xfId="0"/>
    <xf numFmtId="0" fontId="2" fillId="0" borderId="0" xfId="0" applyFont="1"/>
    <xf numFmtId="0" fontId="3" fillId="0" borderId="0" xfId="0" applyFont="1" applyAlignment="1">
      <alignment vertical="top"/>
    </xf>
    <xf numFmtId="0" fontId="4" fillId="0" borderId="0" xfId="0" applyFont="1" applyAlignment="1">
      <alignment horizontal="right" vertical="top"/>
    </xf>
    <xf numFmtId="4" fontId="4" fillId="0" borderId="0" xfId="0" applyNumberFormat="1" applyFont="1" applyAlignment="1">
      <alignment horizontal="right" vertical="top"/>
    </xf>
    <xf numFmtId="164" fontId="4" fillId="0" borderId="0" xfId="0" applyNumberFormat="1" applyFont="1" applyAlignment="1">
      <alignment horizontal="right"/>
    </xf>
    <xf numFmtId="0" fontId="3" fillId="0" borderId="0" xfId="0" applyFont="1" applyAlignment="1">
      <alignment horizontal="right" vertical="top"/>
    </xf>
    <xf numFmtId="0" fontId="8" fillId="0" borderId="0" xfId="0" applyFont="1" applyAlignment="1">
      <alignment vertical="top"/>
    </xf>
    <xf numFmtId="0" fontId="4" fillId="0" borderId="0" xfId="0" applyFont="1" applyAlignment="1">
      <alignment horizontal="left" vertical="top"/>
    </xf>
    <xf numFmtId="0" fontId="9" fillId="0" borderId="0" xfId="0" applyFont="1" applyAlignment="1">
      <alignment horizontal="center" vertical="top"/>
    </xf>
    <xf numFmtId="0" fontId="5" fillId="0" borderId="1" xfId="0" applyFont="1" applyBorder="1" applyAlignment="1">
      <alignment horizontal="left" vertical="top"/>
    </xf>
    <xf numFmtId="0" fontId="3" fillId="0" borderId="1" xfId="0" applyFont="1" applyBorder="1" applyAlignment="1">
      <alignment vertical="top"/>
    </xf>
    <xf numFmtId="4" fontId="4" fillId="0" borderId="1" xfId="0" applyNumberFormat="1" applyFont="1" applyBorder="1" applyAlignment="1">
      <alignment horizontal="right" vertical="top"/>
    </xf>
    <xf numFmtId="0" fontId="3" fillId="0" borderId="0" xfId="0" applyFont="1" applyAlignment="1">
      <alignment horizontal="left" vertical="top"/>
    </xf>
    <xf numFmtId="4" fontId="5" fillId="0" borderId="1" xfId="0" applyNumberFormat="1" applyFont="1" applyBorder="1" applyAlignment="1">
      <alignment horizontal="right" vertical="top"/>
    </xf>
    <xf numFmtId="0" fontId="5" fillId="0" borderId="0" xfId="0" applyFont="1" applyBorder="1" applyAlignment="1">
      <alignment horizontal="left" vertical="top"/>
    </xf>
    <xf numFmtId="4" fontId="5" fillId="0" borderId="0" xfId="0" applyNumberFormat="1" applyFont="1" applyBorder="1" applyAlignment="1">
      <alignment horizontal="right" vertical="top"/>
    </xf>
    <xf numFmtId="0" fontId="3" fillId="0" borderId="0" xfId="0" applyFont="1"/>
    <xf numFmtId="4" fontId="10" fillId="0" borderId="0" xfId="0" applyNumberFormat="1" applyFont="1" applyAlignment="1">
      <alignment horizontal="right"/>
    </xf>
    <xf numFmtId="0" fontId="8" fillId="0" borderId="0" xfId="0" applyFont="1" applyAlignment="1">
      <alignment horizontal="left" vertical="top"/>
    </xf>
    <xf numFmtId="0" fontId="5" fillId="0" borderId="0" xfId="0" applyFont="1" applyAlignment="1">
      <alignment horizontal="left" vertical="top"/>
    </xf>
    <xf numFmtId="0" fontId="9" fillId="0" borderId="0" xfId="0" applyFont="1" applyAlignment="1">
      <alignment horizontal="center" vertical="top"/>
    </xf>
    <xf numFmtId="0" fontId="3" fillId="0" borderId="0" xfId="1" applyFont="1"/>
    <xf numFmtId="0" fontId="13" fillId="0" borderId="0" xfId="1" applyFont="1"/>
    <xf numFmtId="165" fontId="13" fillId="0" borderId="3" xfId="3" applyFont="1" applyFill="1" applyBorder="1" applyAlignment="1">
      <alignment horizontal="right"/>
    </xf>
    <xf numFmtId="0" fontId="13" fillId="0" borderId="3" xfId="1" applyFont="1" applyFill="1" applyBorder="1"/>
    <xf numFmtId="0" fontId="13" fillId="0" borderId="3" xfId="1" applyFont="1" applyBorder="1"/>
    <xf numFmtId="0" fontId="13" fillId="2" borderId="3" xfId="1" applyFont="1" applyFill="1" applyBorder="1" applyProtection="1">
      <protection locked="0"/>
    </xf>
    <xf numFmtId="166" fontId="13" fillId="0" borderId="3" xfId="3" applyNumberFormat="1" applyFont="1" applyFill="1" applyBorder="1" applyAlignment="1" applyProtection="1"/>
    <xf numFmtId="0" fontId="14" fillId="0" borderId="0" xfId="1" applyFont="1"/>
    <xf numFmtId="0" fontId="15" fillId="0" borderId="3" xfId="1" applyFont="1" applyBorder="1" applyAlignment="1">
      <alignment horizontal="center" vertical="center" wrapText="1"/>
    </xf>
    <xf numFmtId="0" fontId="15" fillId="0" borderId="3" xfId="1" applyFont="1" applyBorder="1" applyAlignment="1">
      <alignment vertical="center" wrapText="1"/>
    </xf>
    <xf numFmtId="0" fontId="16" fillId="0" borderId="0" xfId="1" applyFont="1" applyAlignment="1">
      <alignment horizontal="left"/>
    </xf>
    <xf numFmtId="0" fontId="8" fillId="0" borderId="0" xfId="1" applyFont="1" applyAlignment="1">
      <alignment horizontal="left"/>
    </xf>
    <xf numFmtId="0" fontId="8" fillId="0" borderId="0" xfId="1" applyFont="1"/>
    <xf numFmtId="0" fontId="13" fillId="0" borderId="0" xfId="1" applyFont="1" applyAlignment="1">
      <alignment horizontal="right"/>
    </xf>
    <xf numFmtId="167" fontId="17" fillId="0" borderId="3" xfId="1" applyNumberFormat="1" applyFont="1" applyBorder="1" applyAlignment="1">
      <alignment horizontal="right"/>
    </xf>
    <xf numFmtId="2" fontId="18" fillId="0" borderId="3" xfId="1" applyNumberFormat="1" applyFont="1" applyBorder="1" applyAlignment="1">
      <alignment horizontal="left"/>
    </xf>
    <xf numFmtId="167" fontId="19" fillId="0" borderId="3" xfId="1" applyNumberFormat="1" applyFont="1" applyBorder="1" applyAlignment="1">
      <alignment horizontal="right"/>
    </xf>
    <xf numFmtId="167" fontId="19" fillId="3" borderId="3" xfId="1" applyNumberFormat="1" applyFont="1" applyFill="1" applyBorder="1" applyAlignment="1" applyProtection="1">
      <alignment horizontal="right"/>
      <protection locked="0"/>
    </xf>
    <xf numFmtId="2" fontId="13" fillId="0" borderId="3" xfId="1" applyNumberFormat="1" applyFont="1" applyBorder="1" applyAlignment="1">
      <alignment horizontal="right"/>
    </xf>
    <xf numFmtId="0" fontId="13" fillId="0" borderId="3" xfId="1" applyFont="1" applyBorder="1" applyAlignment="1">
      <alignment horizontal="center"/>
    </xf>
    <xf numFmtId="0" fontId="13" fillId="0" borderId="3" xfId="1" applyFont="1" applyBorder="1" applyAlignment="1">
      <alignment horizontal="justify" vertical="top" wrapText="1"/>
    </xf>
    <xf numFmtId="168" fontId="13" fillId="0" borderId="3" xfId="1" applyNumberFormat="1" applyFont="1" applyBorder="1" applyAlignment="1">
      <alignment horizontal="right" vertical="top"/>
    </xf>
    <xf numFmtId="169" fontId="13" fillId="0" borderId="3" xfId="1" applyNumberFormat="1" applyFont="1" applyBorder="1" applyAlignment="1">
      <alignment horizontal="right" vertical="top"/>
    </xf>
    <xf numFmtId="0" fontId="14" fillId="0" borderId="0" xfId="1" applyFont="1" applyAlignment="1">
      <alignment horizontal="right"/>
    </xf>
    <xf numFmtId="0" fontId="3" fillId="0" borderId="0" xfId="1" applyFont="1" applyAlignment="1">
      <alignment horizontal="right"/>
    </xf>
    <xf numFmtId="0" fontId="4" fillId="0" borderId="0" xfId="1" applyFont="1" applyAlignment="1">
      <alignment horizontal="right"/>
    </xf>
    <xf numFmtId="0" fontId="4" fillId="0" borderId="0" xfId="1" applyNumberFormat="1" applyFont="1" applyAlignment="1">
      <alignment horizontal="right"/>
    </xf>
    <xf numFmtId="169" fontId="13" fillId="0" borderId="3" xfId="1" quotePrefix="1" applyNumberFormat="1" applyFont="1" applyBorder="1" applyAlignment="1">
      <alignment horizontal="right" vertical="top"/>
    </xf>
    <xf numFmtId="0" fontId="3" fillId="0" borderId="0" xfId="1" applyNumberFormat="1" applyFont="1" applyAlignment="1">
      <alignment horizontal="right"/>
    </xf>
    <xf numFmtId="0" fontId="8" fillId="0" borderId="0" xfId="1" applyFont="1" applyBorder="1" applyAlignment="1">
      <alignment horizontal="left"/>
    </xf>
    <xf numFmtId="170" fontId="3" fillId="0" borderId="0" xfId="1" applyNumberFormat="1" applyFont="1" applyFill="1" applyProtection="1"/>
    <xf numFmtId="0" fontId="3" fillId="0" borderId="0" xfId="1" applyFont="1" applyFill="1"/>
    <xf numFmtId="0" fontId="3" fillId="0" borderId="0" xfId="1" applyFont="1" applyFill="1" applyProtection="1"/>
    <xf numFmtId="0" fontId="3" fillId="0" borderId="0" xfId="1" applyFont="1" applyFill="1" applyAlignment="1" applyProtection="1">
      <alignment vertical="top"/>
    </xf>
    <xf numFmtId="0" fontId="5" fillId="0" borderId="0" xfId="1" applyFont="1" applyFill="1"/>
    <xf numFmtId="0" fontId="14" fillId="0" borderId="0" xfId="1" applyFont="1" applyFill="1" applyAlignment="1">
      <alignment horizontal="right"/>
    </xf>
    <xf numFmtId="0" fontId="20" fillId="0" borderId="0" xfId="1" applyFont="1" applyFill="1"/>
    <xf numFmtId="164" fontId="16" fillId="0" borderId="1" xfId="0" applyNumberFormat="1" applyFont="1" applyBorder="1"/>
    <xf numFmtId="4" fontId="4" fillId="0" borderId="1" xfId="0" applyNumberFormat="1" applyFont="1" applyBorder="1" applyAlignment="1">
      <alignment horizontal="right"/>
    </xf>
    <xf numFmtId="4" fontId="3" fillId="0" borderId="1" xfId="0" applyNumberFormat="1" applyFont="1" applyBorder="1" applyAlignment="1">
      <alignment horizontal="right"/>
    </xf>
    <xf numFmtId="0" fontId="3" fillId="0" borderId="1" xfId="0" applyFont="1" applyBorder="1"/>
    <xf numFmtId="0" fontId="5" fillId="0" borderId="1" xfId="0" applyFont="1" applyBorder="1" applyAlignment="1">
      <alignment horizontal="left"/>
    </xf>
    <xf numFmtId="164" fontId="3" fillId="0" borderId="0" xfId="0" applyNumberFormat="1" applyFont="1"/>
    <xf numFmtId="4" fontId="4" fillId="0" borderId="0" xfId="0" applyNumberFormat="1" applyFont="1" applyAlignment="1">
      <alignment horizontal="right"/>
    </xf>
    <xf numFmtId="4" fontId="3" fillId="0" borderId="0" xfId="0" applyNumberFormat="1" applyFont="1" applyAlignment="1">
      <alignment horizontal="right"/>
    </xf>
    <xf numFmtId="0" fontId="4" fillId="0" borderId="0" xfId="0" applyFont="1" applyAlignment="1">
      <alignment horizontal="justify"/>
    </xf>
    <xf numFmtId="164" fontId="3" fillId="0" borderId="2" xfId="0" applyNumberFormat="1" applyFont="1" applyBorder="1"/>
    <xf numFmtId="4" fontId="4" fillId="0" borderId="2" xfId="0" applyNumberFormat="1" applyFont="1" applyBorder="1" applyAlignment="1">
      <alignment horizontal="right"/>
    </xf>
    <xf numFmtId="4" fontId="3" fillId="0" borderId="2" xfId="0" applyNumberFormat="1" applyFont="1" applyBorder="1" applyAlignment="1">
      <alignment horizontal="right"/>
    </xf>
    <xf numFmtId="0" fontId="3" fillId="0" borderId="2" xfId="0" applyFont="1" applyBorder="1"/>
    <xf numFmtId="0" fontId="3" fillId="0" borderId="2" xfId="0" applyFont="1" applyBorder="1" applyAlignment="1">
      <alignment vertical="top"/>
    </xf>
    <xf numFmtId="0" fontId="4" fillId="0" borderId="2" xfId="0" applyFont="1" applyBorder="1" applyAlignment="1">
      <alignment horizontal="justify"/>
    </xf>
    <xf numFmtId="4" fontId="3" fillId="3" borderId="0" xfId="0" applyNumberFormat="1" applyFont="1" applyFill="1" applyAlignment="1" applyProtection="1">
      <alignment horizontal="right" vertical="top"/>
      <protection locked="0"/>
    </xf>
    <xf numFmtId="4" fontId="3" fillId="0" borderId="0" xfId="0" applyNumberFormat="1" applyFont="1" applyAlignment="1">
      <alignment horizontal="right" vertical="top"/>
    </xf>
    <xf numFmtId="4" fontId="3" fillId="0" borderId="0" xfId="0" applyNumberFormat="1" applyFont="1" applyAlignment="1">
      <alignment vertical="top"/>
    </xf>
    <xf numFmtId="4" fontId="3" fillId="0" borderId="0" xfId="0" applyNumberFormat="1" applyFont="1" applyFill="1" applyAlignment="1">
      <alignment horizontal="right" vertical="top"/>
    </xf>
    <xf numFmtId="0" fontId="3" fillId="0" borderId="0" xfId="0" applyFont="1" applyAlignment="1">
      <alignment horizontal="justify" vertical="top"/>
    </xf>
    <xf numFmtId="0" fontId="3" fillId="0" borderId="0" xfId="0" applyFont="1" applyAlignment="1">
      <alignment horizontal="justify"/>
    </xf>
    <xf numFmtId="0" fontId="4" fillId="0" borderId="0" xfId="0" applyFont="1" applyAlignment="1">
      <alignment horizontal="left"/>
    </xf>
    <xf numFmtId="171" fontId="3" fillId="0" borderId="0" xfId="0" applyNumberFormat="1" applyFont="1" applyAlignment="1">
      <alignment horizontal="right"/>
    </xf>
    <xf numFmtId="0" fontId="6" fillId="0" borderId="0" xfId="0" applyFont="1" applyAlignment="1">
      <alignment horizontal="left"/>
    </xf>
    <xf numFmtId="0" fontId="3" fillId="0" borderId="0" xfId="0" applyFont="1" applyAlignment="1">
      <alignment horizontal="justify" vertical="top" wrapText="1"/>
    </xf>
    <xf numFmtId="0" fontId="3" fillId="0" borderId="0" xfId="0" applyFont="1" applyAlignment="1">
      <alignment wrapText="1"/>
    </xf>
    <xf numFmtId="0" fontId="5" fillId="0" borderId="1" xfId="0" applyFont="1" applyBorder="1" applyAlignment="1">
      <alignment horizontal="justify" vertical="top"/>
    </xf>
    <xf numFmtId="164" fontId="3" fillId="0" borderId="0" xfId="0" applyNumberFormat="1" applyFont="1" applyAlignment="1">
      <alignment horizontal="right"/>
    </xf>
    <xf numFmtId="0" fontId="4" fillId="0" borderId="0" xfId="0" applyFont="1" applyAlignment="1">
      <alignment horizontal="justify" vertical="center"/>
    </xf>
    <xf numFmtId="0" fontId="3" fillId="0" borderId="0" xfId="0" applyFont="1" applyAlignment="1">
      <alignment horizontal="justify" vertical="center"/>
    </xf>
    <xf numFmtId="0" fontId="3" fillId="0" borderId="0" xfId="0" applyFont="1" applyAlignment="1">
      <alignment horizontal="left"/>
    </xf>
    <xf numFmtId="0" fontId="21" fillId="0" borderId="0" xfId="0" applyFont="1" applyAlignment="1">
      <alignment horizontal="justify"/>
    </xf>
    <xf numFmtId="0" fontId="3" fillId="0" borderId="2" xfId="0" applyFont="1" applyBorder="1" applyAlignment="1">
      <alignment horizontal="justify"/>
    </xf>
    <xf numFmtId="0" fontId="3" fillId="0" borderId="2" xfId="0" applyFont="1" applyBorder="1" applyAlignment="1">
      <alignment horizontal="left" vertical="top"/>
    </xf>
    <xf numFmtId="164" fontId="3" fillId="0" borderId="0" xfId="0" applyNumberFormat="1" applyFont="1" applyFill="1" applyAlignment="1">
      <alignment horizontal="right"/>
    </xf>
    <xf numFmtId="4" fontId="3" fillId="0" borderId="0" xfId="0" applyNumberFormat="1" applyFont="1" applyFill="1" applyAlignment="1">
      <alignment horizontal="right"/>
    </xf>
    <xf numFmtId="0" fontId="3" fillId="0" borderId="0" xfId="0" applyFont="1" applyFill="1" applyAlignment="1">
      <alignment horizontal="justify" vertical="top"/>
    </xf>
    <xf numFmtId="49" fontId="3" fillId="0" borderId="0" xfId="0" applyNumberFormat="1" applyFont="1"/>
    <xf numFmtId="0" fontId="3" fillId="0" borderId="0" xfId="0" applyFont="1" applyFill="1" applyAlignment="1">
      <alignment horizontal="left"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horizontal="justify" vertical="top"/>
    </xf>
    <xf numFmtId="0" fontId="3" fillId="0" borderId="0" xfId="0" applyFont="1" applyFill="1" applyAlignment="1">
      <alignment horizontal="justify"/>
    </xf>
    <xf numFmtId="0" fontId="3" fillId="0" borderId="0" xfId="0" applyFont="1" applyAlignment="1">
      <alignment vertical="top" wrapText="1"/>
    </xf>
    <xf numFmtId="0" fontId="3" fillId="0" borderId="0" xfId="0" applyFont="1" applyAlignment="1"/>
    <xf numFmtId="0" fontId="7" fillId="0" borderId="0" xfId="0" applyFont="1" applyAlignment="1">
      <alignment horizontal="left"/>
    </xf>
    <xf numFmtId="164" fontId="8" fillId="0" borderId="1" xfId="0" applyNumberFormat="1" applyFont="1" applyBorder="1" applyAlignment="1">
      <alignment horizontal="right"/>
    </xf>
    <xf numFmtId="164" fontId="3" fillId="0" borderId="2" xfId="0" applyNumberFormat="1" applyFont="1" applyBorder="1" applyAlignment="1">
      <alignment horizontal="right"/>
    </xf>
    <xf numFmtId="0" fontId="7" fillId="0" borderId="0" xfId="0" applyFont="1" applyAlignment="1">
      <alignment horizontal="left" vertical="top"/>
    </xf>
    <xf numFmtId="4" fontId="16" fillId="0" borderId="0" xfId="0" applyNumberFormat="1" applyFont="1" applyBorder="1" applyAlignment="1">
      <alignment vertical="top"/>
    </xf>
    <xf numFmtId="4" fontId="3" fillId="0" borderId="0" xfId="0" applyNumberFormat="1" applyFont="1" applyFill="1" applyBorder="1" applyAlignment="1">
      <alignment horizontal="right" vertical="top"/>
    </xf>
    <xf numFmtId="0" fontId="3" fillId="0" borderId="0" xfId="0" applyFont="1" applyBorder="1" applyAlignment="1">
      <alignment vertical="top"/>
    </xf>
    <xf numFmtId="4" fontId="3" fillId="0" borderId="1" xfId="0" applyNumberFormat="1" applyFont="1" applyFill="1" applyBorder="1" applyAlignment="1">
      <alignment horizontal="right" vertical="top"/>
    </xf>
    <xf numFmtId="0" fontId="4" fillId="0" borderId="0" xfId="0" applyFont="1" applyAlignment="1">
      <alignment horizontal="justify" vertical="top"/>
    </xf>
    <xf numFmtId="4" fontId="3" fillId="0" borderId="2" xfId="0" applyNumberFormat="1" applyFont="1" applyBorder="1" applyAlignment="1">
      <alignment vertical="top"/>
    </xf>
    <xf numFmtId="4" fontId="3" fillId="0" borderId="2" xfId="0" applyNumberFormat="1" applyFont="1" applyFill="1" applyBorder="1" applyAlignment="1">
      <alignment horizontal="right" vertical="top"/>
    </xf>
    <xf numFmtId="4" fontId="3" fillId="0" borderId="2" xfId="0" applyNumberFormat="1" applyFont="1" applyBorder="1" applyAlignment="1">
      <alignment horizontal="right" vertical="top"/>
    </xf>
    <xf numFmtId="0" fontId="3" fillId="0" borderId="2" xfId="0" applyFont="1" applyBorder="1" applyAlignment="1">
      <alignment horizontal="justify" vertical="top"/>
    </xf>
    <xf numFmtId="4" fontId="4" fillId="0" borderId="0" xfId="0" applyNumberFormat="1" applyFont="1" applyAlignment="1">
      <alignment vertical="top"/>
    </xf>
    <xf numFmtId="4" fontId="4" fillId="0" borderId="0" xfId="0" applyNumberFormat="1" applyFont="1" applyFill="1" applyAlignment="1">
      <alignment horizontal="right" vertical="top"/>
    </xf>
    <xf numFmtId="0" fontId="6" fillId="0" borderId="0" xfId="0" applyFont="1" applyAlignment="1">
      <alignment horizontal="left" vertical="top"/>
    </xf>
    <xf numFmtId="0" fontId="7" fillId="0" borderId="1" xfId="0" applyFont="1" applyBorder="1" applyAlignment="1">
      <alignment horizontal="left" vertical="top"/>
    </xf>
    <xf numFmtId="0" fontId="4" fillId="0" borderId="0" xfId="0" applyFont="1"/>
    <xf numFmtId="0" fontId="4" fillId="0" borderId="1" xfId="0" applyFont="1" applyBorder="1" applyAlignment="1">
      <alignment vertical="top"/>
    </xf>
    <xf numFmtId="0" fontId="8" fillId="0" borderId="1" xfId="0" applyFont="1" applyBorder="1" applyAlignment="1">
      <alignment horizontal="left" vertical="top"/>
    </xf>
    <xf numFmtId="0" fontId="4" fillId="0" borderId="0" xfId="0" applyFont="1" applyAlignment="1">
      <alignment vertical="top"/>
    </xf>
    <xf numFmtId="164" fontId="4" fillId="0" borderId="0" xfId="0" applyNumberFormat="1" applyFont="1" applyBorder="1" applyAlignment="1">
      <alignment horizontal="right"/>
    </xf>
    <xf numFmtId="4" fontId="4" fillId="0" borderId="0" xfId="0" applyNumberFormat="1" applyFont="1" applyBorder="1" applyAlignment="1">
      <alignment horizontal="right" vertical="top"/>
    </xf>
    <xf numFmtId="0" fontId="4" fillId="0" borderId="0" xfId="0" applyFont="1" applyBorder="1" applyAlignment="1">
      <alignment vertical="top"/>
    </xf>
    <xf numFmtId="0" fontId="8" fillId="0" borderId="0" xfId="0" applyFont="1" applyBorder="1" applyAlignment="1">
      <alignment horizontal="left" vertical="top"/>
    </xf>
    <xf numFmtId="0" fontId="8" fillId="0" borderId="0" xfId="0" applyFont="1" applyAlignment="1">
      <alignment horizontal="justify" vertical="top"/>
    </xf>
    <xf numFmtId="0" fontId="13" fillId="0" borderId="0" xfId="0" applyFont="1" applyAlignment="1">
      <alignment horizontal="right" vertical="top"/>
    </xf>
    <xf numFmtId="0" fontId="16" fillId="0" borderId="0" xfId="0" applyFont="1" applyAlignment="1">
      <alignment vertical="top"/>
    </xf>
    <xf numFmtId="0" fontId="13" fillId="0" borderId="0" xfId="0" applyFont="1" applyAlignment="1">
      <alignment horizontal="left" vertical="top"/>
    </xf>
    <xf numFmtId="165" fontId="22" fillId="0" borderId="3" xfId="3" applyFont="1" applyFill="1" applyBorder="1" applyAlignment="1">
      <alignment horizontal="right"/>
    </xf>
    <xf numFmtId="0" fontId="23" fillId="0" borderId="0" xfId="0" applyFont="1"/>
    <xf numFmtId="0" fontId="23" fillId="0" borderId="0" xfId="0" applyFont="1" applyAlignment="1">
      <alignment vertical="top"/>
    </xf>
    <xf numFmtId="0" fontId="24" fillId="0" borderId="0" xfId="0" applyFont="1" applyAlignment="1">
      <alignment horizontal="left" vertical="top"/>
    </xf>
    <xf numFmtId="4" fontId="23" fillId="0" borderId="0" xfId="0" applyNumberFormat="1" applyFont="1" applyAlignment="1">
      <alignment horizontal="right" vertical="top"/>
    </xf>
    <xf numFmtId="4" fontId="23" fillId="0" borderId="0" xfId="0" applyNumberFormat="1" applyFont="1" applyAlignment="1">
      <alignment horizontal="right"/>
    </xf>
    <xf numFmtId="0" fontId="2" fillId="0" borderId="3" xfId="0" applyFont="1" applyBorder="1"/>
    <xf numFmtId="165" fontId="2" fillId="0" borderId="3" xfId="3" applyFont="1" applyFill="1" applyBorder="1" applyAlignment="1">
      <alignment horizontal="right"/>
    </xf>
    <xf numFmtId="0" fontId="2" fillId="0" borderId="3" xfId="0" applyFont="1" applyFill="1" applyBorder="1"/>
    <xf numFmtId="0" fontId="2" fillId="0" borderId="3" xfId="0" applyFont="1" applyBorder="1" applyAlignment="1">
      <alignment horizontal="left" vertical="top"/>
    </xf>
    <xf numFmtId="0" fontId="25" fillId="0" borderId="3" xfId="0" applyFont="1" applyBorder="1" applyAlignment="1">
      <alignment horizontal="justify" vertical="top"/>
    </xf>
    <xf numFmtId="4" fontId="2" fillId="0" borderId="3" xfId="0" applyNumberFormat="1" applyFont="1" applyBorder="1" applyAlignment="1">
      <alignment horizontal="right" vertical="top"/>
    </xf>
    <xf numFmtId="44" fontId="2" fillId="0" borderId="3" xfId="4" applyFont="1" applyBorder="1" applyAlignment="1">
      <alignment horizontal="right"/>
    </xf>
    <xf numFmtId="164" fontId="4" fillId="0" borderId="0" xfId="0" applyNumberFormat="1" applyFont="1" applyAlignment="1">
      <alignment horizontal="left"/>
    </xf>
    <xf numFmtId="4" fontId="4" fillId="0" borderId="0" xfId="0" quotePrefix="1" applyNumberFormat="1" applyFont="1" applyAlignment="1">
      <alignment horizontal="right" vertical="top"/>
    </xf>
    <xf numFmtId="0" fontId="3" fillId="0" borderId="0" xfId="1" applyFont="1" applyFill="1" applyAlignment="1" applyProtection="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8" fillId="0" borderId="0" xfId="1" applyFont="1" applyBorder="1" applyAlignment="1">
      <alignment horizontal="left"/>
    </xf>
    <xf numFmtId="0" fontId="3" fillId="0" borderId="0" xfId="1" applyFont="1" applyFill="1" applyAlignment="1" applyProtection="1">
      <alignment horizontal="left" wrapText="1"/>
    </xf>
    <xf numFmtId="0" fontId="3" fillId="0" borderId="0" xfId="1" applyFont="1" applyFill="1" applyAlignment="1" applyProtection="1">
      <alignment horizontal="left"/>
    </xf>
    <xf numFmtId="0" fontId="13" fillId="0" borderId="0" xfId="1" applyFont="1" applyFill="1" applyAlignment="1" applyProtection="1">
      <alignment horizontal="left" vertical="top" wrapText="1"/>
    </xf>
    <xf numFmtId="0" fontId="3" fillId="0" borderId="0" xfId="0" applyFont="1" applyAlignment="1">
      <alignment horizontal="left" vertical="top" wrapText="1"/>
    </xf>
    <xf numFmtId="0" fontId="3" fillId="0" borderId="0" xfId="0" applyFont="1" applyAlignment="1">
      <alignment vertical="top" wrapText="1"/>
    </xf>
    <xf numFmtId="0" fontId="7" fillId="0" borderId="0" xfId="0" applyFont="1" applyAlignment="1">
      <alignment horizontal="left" vertical="top"/>
    </xf>
    <xf numFmtId="4" fontId="3" fillId="0" borderId="0" xfId="0" applyNumberFormat="1" applyFont="1" applyAlignment="1">
      <alignment horizontal="right" vertical="top" wrapText="1"/>
    </xf>
  </cellXfs>
  <cellStyles count="5">
    <cellStyle name="Navadno" xfId="0" builtinId="0"/>
    <cellStyle name="Navadno 2" xfId="1"/>
    <cellStyle name="Odstotek 2" xfId="2"/>
    <cellStyle name="Valuta" xfId="4" builtinId="4"/>
    <cellStyle name="Valuta 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50"/>
  <sheetViews>
    <sheetView tabSelected="1" view="pageBreakPreview" zoomScaleNormal="100" workbookViewId="0">
      <selection activeCell="A7" sqref="G7"/>
    </sheetView>
  </sheetViews>
  <sheetFormatPr defaultColWidth="0" defaultRowHeight="18" zeroHeight="1"/>
  <cols>
    <col min="1" max="1" width="5.42578125" customWidth="1"/>
    <col min="2" max="2" width="12" customWidth="1"/>
    <col min="3" max="3" width="27.42578125" customWidth="1"/>
    <col min="4" max="4" width="10.28515625" customWidth="1"/>
    <col min="5" max="5" width="9.140625" customWidth="1"/>
    <col min="6" max="6" width="2.42578125" customWidth="1"/>
    <col min="7" max="7" width="21.7109375" style="1" customWidth="1"/>
  </cols>
  <sheetData>
    <row r="1" spans="1:7">
      <c r="A1" s="2"/>
      <c r="B1" s="13"/>
      <c r="C1" s="2"/>
      <c r="D1" s="2"/>
      <c r="E1" s="4"/>
      <c r="F1" s="4"/>
      <c r="G1" s="18"/>
    </row>
    <row r="2" spans="1:7" ht="21" customHeight="1">
      <c r="A2" s="2"/>
      <c r="B2" s="3" t="s">
        <v>0</v>
      </c>
      <c r="C2" s="150" t="s">
        <v>5</v>
      </c>
      <c r="D2" s="150"/>
      <c r="E2" s="150"/>
      <c r="F2" s="150"/>
      <c r="G2" s="150"/>
    </row>
    <row r="3" spans="1:7">
      <c r="A3" s="2"/>
      <c r="B3" s="6"/>
      <c r="C3" s="20" t="s">
        <v>6</v>
      </c>
      <c r="D3" s="20"/>
      <c r="E3" s="20"/>
      <c r="F3" s="20"/>
      <c r="G3" s="146"/>
    </row>
    <row r="4" spans="1:7" ht="15.75">
      <c r="A4" s="2"/>
      <c r="B4" s="3"/>
      <c r="C4" s="2"/>
      <c r="D4" s="2"/>
      <c r="E4" s="4"/>
      <c r="F4" s="4"/>
      <c r="G4" s="5"/>
    </row>
    <row r="5" spans="1:7" ht="50.25" customHeight="1">
      <c r="A5" s="2"/>
      <c r="B5" s="3" t="s">
        <v>4</v>
      </c>
      <c r="C5" s="149" t="s">
        <v>9</v>
      </c>
      <c r="D5" s="149"/>
      <c r="E5" s="149"/>
      <c r="F5" s="149"/>
      <c r="G5" s="149"/>
    </row>
    <row r="6" spans="1:7" ht="15.75">
      <c r="A6" s="2"/>
      <c r="B6" s="3"/>
      <c r="C6" s="2"/>
      <c r="D6" s="2"/>
      <c r="E6" s="4"/>
      <c r="F6" s="4"/>
      <c r="G6" s="5"/>
    </row>
    <row r="7" spans="1:7" ht="15.75">
      <c r="A7" s="2"/>
      <c r="B7" s="3" t="s">
        <v>3</v>
      </c>
      <c r="C7" s="7" t="s">
        <v>81</v>
      </c>
      <c r="D7" s="147"/>
      <c r="E7" s="147" t="s">
        <v>216</v>
      </c>
      <c r="F7" s="4"/>
      <c r="G7" s="86" t="s">
        <v>220</v>
      </c>
    </row>
    <row r="8" spans="1:7">
      <c r="A8" s="2"/>
      <c r="B8" s="8" t="s">
        <v>2</v>
      </c>
      <c r="C8" s="2"/>
      <c r="D8" s="2"/>
      <c r="E8" s="4"/>
      <c r="F8" s="4"/>
      <c r="G8" s="18"/>
    </row>
    <row r="9" spans="1:7" ht="194.25" customHeight="1">
      <c r="A9" s="148" t="s">
        <v>79</v>
      </c>
      <c r="B9" s="148"/>
      <c r="C9" s="148"/>
      <c r="D9" s="148"/>
      <c r="E9" s="148"/>
      <c r="F9" s="148"/>
      <c r="G9" s="148"/>
    </row>
    <row r="10" spans="1:7">
      <c r="A10" s="17"/>
      <c r="B10" s="8"/>
      <c r="C10" s="2"/>
      <c r="D10" s="2"/>
      <c r="E10" s="4"/>
      <c r="F10" s="4"/>
      <c r="G10" s="18"/>
    </row>
    <row r="11" spans="1:7" ht="25.5">
      <c r="A11" s="17"/>
      <c r="B11" s="9"/>
      <c r="C11" s="21" t="s">
        <v>214</v>
      </c>
      <c r="D11" s="9"/>
      <c r="E11" s="9"/>
      <c r="F11" s="9"/>
      <c r="G11" s="9"/>
    </row>
    <row r="12" spans="1:7">
      <c r="A12" s="2"/>
      <c r="B12" s="8"/>
      <c r="C12" s="2"/>
      <c r="D12" s="2"/>
      <c r="E12" s="4"/>
      <c r="F12" s="4"/>
      <c r="G12" s="18"/>
    </row>
    <row r="13" spans="1:7" ht="15.75">
      <c r="A13" s="135"/>
      <c r="B13" s="136"/>
      <c r="C13" s="135"/>
      <c r="D13" s="135"/>
      <c r="E13" s="137"/>
      <c r="F13" s="137"/>
      <c r="G13" s="138"/>
    </row>
    <row r="14" spans="1:7">
      <c r="A14" s="134"/>
      <c r="B14" s="142" t="s">
        <v>8</v>
      </c>
      <c r="C14" s="142"/>
      <c r="D14" s="143"/>
      <c r="E14" s="144"/>
      <c r="F14" s="144"/>
      <c r="G14" s="145" t="str">
        <f>'3-1 Cesta'!G60</f>
        <v/>
      </c>
    </row>
    <row r="15" spans="1:7">
      <c r="A15" s="134"/>
      <c r="B15" s="142" t="s">
        <v>7</v>
      </c>
      <c r="C15" s="142"/>
      <c r="D15" s="143"/>
      <c r="E15" s="144"/>
      <c r="F15" s="144"/>
      <c r="G15" s="145">
        <f>'3-2 Most'!F29</f>
        <v>0</v>
      </c>
    </row>
    <row r="16" spans="1:7">
      <c r="A16" s="134"/>
      <c r="B16" s="139" t="s">
        <v>215</v>
      </c>
      <c r="C16" s="139"/>
      <c r="D16" s="139"/>
      <c r="E16" s="139"/>
      <c r="F16" s="139"/>
      <c r="G16" s="140" t="str">
        <f>IF(SUM(G14:G15)=0,"",ROUND(SUM(G14:G15),2))</f>
        <v/>
      </c>
    </row>
    <row r="17" spans="1:7">
      <c r="A17" s="134"/>
      <c r="B17" s="141" t="s">
        <v>14</v>
      </c>
      <c r="C17" s="141"/>
      <c r="D17" s="139">
        <v>5</v>
      </c>
      <c r="E17" s="141" t="s">
        <v>11</v>
      </c>
      <c r="F17" s="141"/>
      <c r="G17" s="140" t="str">
        <f>IF(G16="","",ROUND(G16*D17/100,2))</f>
        <v/>
      </c>
    </row>
    <row r="18" spans="1:7">
      <c r="A18" s="134"/>
      <c r="B18" s="141" t="s">
        <v>13</v>
      </c>
      <c r="C18" s="141"/>
      <c r="D18" s="141"/>
      <c r="E18" s="141"/>
      <c r="F18" s="141"/>
      <c r="G18" s="140" t="str">
        <f>IF(G16="","",G16+G17)</f>
        <v/>
      </c>
    </row>
    <row r="19" spans="1:7">
      <c r="A19" s="134"/>
      <c r="B19" s="141" t="s">
        <v>12</v>
      </c>
      <c r="C19" s="141"/>
      <c r="D19" s="139">
        <v>22</v>
      </c>
      <c r="E19" s="141" t="s">
        <v>11</v>
      </c>
      <c r="F19" s="141"/>
      <c r="G19" s="140" t="str">
        <f>IF(G16="","",ROUND(G18*D19/100,2))</f>
        <v/>
      </c>
    </row>
    <row r="20" spans="1:7">
      <c r="A20" s="134"/>
      <c r="B20" s="141" t="s">
        <v>10</v>
      </c>
      <c r="C20" s="141"/>
      <c r="D20" s="141"/>
      <c r="E20" s="141"/>
      <c r="F20" s="141"/>
      <c r="G20" s="140" t="str">
        <f>IF(G16="","",G18+G19)</f>
        <v/>
      </c>
    </row>
    <row r="21" spans="1:7" ht="15" hidden="1">
      <c r="A21" s="134"/>
      <c r="B21" s="134"/>
      <c r="C21" s="134"/>
      <c r="D21" s="134"/>
      <c r="E21" s="134"/>
      <c r="F21" s="134"/>
      <c r="G21" s="134"/>
    </row>
    <row r="22" spans="1:7" ht="15" hidden="1">
      <c r="A22" s="134"/>
      <c r="B22" s="134"/>
      <c r="C22" s="134"/>
      <c r="D22" s="134"/>
      <c r="E22" s="134"/>
      <c r="F22" s="134"/>
      <c r="G22" s="134"/>
    </row>
    <row r="23" spans="1:7" ht="15" hidden="1">
      <c r="A23" s="134"/>
      <c r="B23" s="134"/>
      <c r="C23" s="134"/>
      <c r="D23" s="134"/>
      <c r="E23" s="134"/>
      <c r="F23" s="134"/>
      <c r="G23" s="134"/>
    </row>
    <row r="24" spans="1:7" hidden="1"/>
    <row r="25" spans="1:7" hidden="1"/>
    <row r="26" spans="1:7" hidden="1"/>
    <row r="27" spans="1:7" hidden="1"/>
    <row r="28" spans="1:7" hidden="1"/>
    <row r="29" spans="1:7" hidden="1"/>
    <row r="30" spans="1:7" hidden="1"/>
    <row r="31" spans="1:7" hidden="1"/>
    <row r="32" spans="1:7"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sheetData>
  <sheetProtection password="CB71" sheet="1" objects="1" scenarios="1" selectLockedCells="1" selectUnlockedCells="1"/>
  <mergeCells count="3">
    <mergeCell ref="A9:G9"/>
    <mergeCell ref="C5:G5"/>
    <mergeCell ref="C2:G2"/>
  </mergeCells>
  <phoneticPr fontId="1" type="noConversion"/>
  <pageMargins left="0.59055118110236227" right="0.74803149606299213" top="0.98425196850393704" bottom="0.70866141732283472" header="0" footer="0"/>
  <pageSetup paperSize="9" orientation="portrait" r:id="rId1"/>
  <headerFooter>
    <oddHeader>&amp;C&amp;G</oddHeader>
    <oddFooter>&amp;C&amp;P/&amp;N</oddFooter>
  </headerFooter>
  <legacyDrawingHF r:id="rId2"/>
</worksheet>
</file>

<file path=xl/worksheets/sheet2.xml><?xml version="1.0" encoding="utf-8"?>
<worksheet xmlns="http://schemas.openxmlformats.org/spreadsheetml/2006/main" xmlns:r="http://schemas.openxmlformats.org/officeDocument/2006/relationships">
  <dimension ref="A1:I238"/>
  <sheetViews>
    <sheetView view="pageBreakPreview" zoomScale="150" zoomScaleNormal="100" zoomScaleSheetLayoutView="150" workbookViewId="0">
      <selection activeCell="F12" sqref="F12"/>
    </sheetView>
  </sheetViews>
  <sheetFormatPr defaultColWidth="0" defaultRowHeight="0" customHeight="1" zeroHeight="1"/>
  <cols>
    <col min="1" max="1" width="4" style="22" customWidth="1"/>
    <col min="2" max="2" width="6.7109375" style="22" customWidth="1"/>
    <col min="3" max="3" width="33.5703125" style="22" customWidth="1"/>
    <col min="4" max="4" width="4.85546875" style="22" customWidth="1"/>
    <col min="5" max="5" width="10.140625" style="22" customWidth="1"/>
    <col min="6" max="6" width="14.5703125" style="22" customWidth="1"/>
    <col min="7" max="7" width="14.7109375" style="22" customWidth="1"/>
    <col min="8" max="16384" width="0" style="22" hidden="1"/>
  </cols>
  <sheetData>
    <row r="1" spans="1:9" ht="18">
      <c r="A1" s="58" t="s">
        <v>87</v>
      </c>
      <c r="B1" s="53"/>
      <c r="C1" s="53"/>
      <c r="D1" s="53"/>
      <c r="E1" s="53"/>
      <c r="F1" s="53"/>
      <c r="G1" s="57" t="s">
        <v>86</v>
      </c>
    </row>
    <row r="2" spans="1:9" ht="18">
      <c r="A2" s="56"/>
      <c r="B2" s="53"/>
      <c r="C2" s="53"/>
      <c r="D2" s="53"/>
      <c r="E2" s="53"/>
      <c r="F2" s="53"/>
      <c r="G2" s="53"/>
    </row>
    <row r="3" spans="1:9" ht="12.75" customHeight="1">
      <c r="A3" s="55" t="s">
        <v>85</v>
      </c>
      <c r="B3" s="54"/>
      <c r="C3" s="152" t="s">
        <v>84</v>
      </c>
      <c r="D3" s="153"/>
      <c r="E3" s="153"/>
      <c r="F3" s="153"/>
      <c r="G3" s="153"/>
    </row>
    <row r="4" spans="1:9" ht="27" customHeight="1">
      <c r="A4" s="55" t="s">
        <v>4</v>
      </c>
      <c r="B4" s="55"/>
      <c r="C4" s="148" t="s">
        <v>83</v>
      </c>
      <c r="D4" s="148"/>
      <c r="E4" s="148"/>
      <c r="F4" s="148"/>
      <c r="G4" s="148"/>
    </row>
    <row r="5" spans="1:9" ht="12.75">
      <c r="A5" s="54" t="s">
        <v>82</v>
      </c>
      <c r="B5" s="53"/>
      <c r="C5" s="54" t="s">
        <v>81</v>
      </c>
      <c r="D5" s="53" t="s">
        <v>80</v>
      </c>
      <c r="E5" s="53"/>
      <c r="F5" s="53"/>
      <c r="G5" s="52">
        <v>42826</v>
      </c>
    </row>
    <row r="6" spans="1:9" ht="12.75">
      <c r="A6" s="54"/>
      <c r="B6" s="53"/>
      <c r="C6" s="54"/>
      <c r="D6" s="53"/>
      <c r="E6" s="53"/>
      <c r="F6" s="53"/>
      <c r="G6" s="52"/>
    </row>
    <row r="7" spans="1:9" ht="162.75" customHeight="1">
      <c r="A7" s="154" t="s">
        <v>79</v>
      </c>
      <c r="B7" s="154"/>
      <c r="C7" s="154"/>
      <c r="D7" s="154"/>
      <c r="E7" s="154"/>
      <c r="F7" s="154"/>
      <c r="G7" s="154"/>
    </row>
    <row r="8" spans="1:9" ht="12.75"/>
    <row r="9" spans="1:9" ht="15.75">
      <c r="A9" s="34" t="s">
        <v>25</v>
      </c>
      <c r="B9" s="151" t="s">
        <v>24</v>
      </c>
      <c r="C9" s="151"/>
      <c r="D9" s="151"/>
      <c r="E9" s="151"/>
      <c r="F9" s="151"/>
      <c r="G9" s="151"/>
      <c r="H9" s="47">
        <v>1</v>
      </c>
      <c r="I9" s="47" t="s">
        <v>25</v>
      </c>
    </row>
    <row r="10" spans="1:9" ht="12.75">
      <c r="H10" s="46"/>
      <c r="I10" s="46"/>
    </row>
    <row r="11" spans="1:9" ht="22.5">
      <c r="A11" s="30" t="s">
        <v>28</v>
      </c>
      <c r="B11" s="30" t="s">
        <v>42</v>
      </c>
      <c r="C11" s="30" t="s">
        <v>41</v>
      </c>
      <c r="D11" s="30" t="s">
        <v>40</v>
      </c>
      <c r="E11" s="30" t="s">
        <v>39</v>
      </c>
      <c r="F11" s="30" t="s">
        <v>38</v>
      </c>
      <c r="G11" s="30" t="s">
        <v>26</v>
      </c>
      <c r="H11" s="45" t="s">
        <v>25</v>
      </c>
      <c r="I11" s="45"/>
    </row>
    <row r="12" spans="1:9" s="23" customFormat="1" ht="24">
      <c r="A12" s="44" t="s">
        <v>78</v>
      </c>
      <c r="B12" s="43">
        <v>11131</v>
      </c>
      <c r="C12" s="42" t="s">
        <v>77</v>
      </c>
      <c r="D12" s="41" t="s">
        <v>53</v>
      </c>
      <c r="E12" s="40">
        <v>250</v>
      </c>
      <c r="F12" s="39"/>
      <c r="G12" s="38" t="str">
        <f t="shared" ref="G12:G17" si="0">IF(F12="","",ROUND(E12*F12,2))</f>
        <v/>
      </c>
      <c r="H12" s="35" t="s">
        <v>25</v>
      </c>
      <c r="I12" s="35">
        <v>1</v>
      </c>
    </row>
    <row r="13" spans="1:9" s="23" customFormat="1" ht="24">
      <c r="A13" s="44" t="s">
        <v>76</v>
      </c>
      <c r="B13" s="43">
        <v>12223</v>
      </c>
      <c r="C13" s="42" t="s">
        <v>75</v>
      </c>
      <c r="D13" s="41" t="s">
        <v>53</v>
      </c>
      <c r="E13" s="40">
        <v>32</v>
      </c>
      <c r="F13" s="39"/>
      <c r="G13" s="38" t="str">
        <f t="shared" si="0"/>
        <v/>
      </c>
      <c r="H13" s="35" t="s">
        <v>25</v>
      </c>
      <c r="I13" s="35">
        <v>2</v>
      </c>
    </row>
    <row r="14" spans="1:9" s="23" customFormat="1" ht="36">
      <c r="A14" s="44" t="s">
        <v>74</v>
      </c>
      <c r="B14" s="43"/>
      <c r="C14" s="42" t="s">
        <v>73</v>
      </c>
      <c r="D14" s="41" t="s">
        <v>62</v>
      </c>
      <c r="E14" s="40">
        <v>12</v>
      </c>
      <c r="F14" s="39"/>
      <c r="G14" s="38" t="str">
        <f t="shared" si="0"/>
        <v/>
      </c>
      <c r="H14" s="35" t="s">
        <v>25</v>
      </c>
      <c r="I14" s="35">
        <v>3</v>
      </c>
    </row>
    <row r="15" spans="1:9" s="23" customFormat="1" ht="12">
      <c r="A15" s="44" t="s">
        <v>72</v>
      </c>
      <c r="B15" s="43"/>
      <c r="C15" s="42" t="s">
        <v>71</v>
      </c>
      <c r="D15" s="41" t="s">
        <v>32</v>
      </c>
      <c r="E15" s="40">
        <v>5</v>
      </c>
      <c r="F15" s="39"/>
      <c r="G15" s="38" t="str">
        <f t="shared" si="0"/>
        <v/>
      </c>
      <c r="H15" s="35" t="s">
        <v>25</v>
      </c>
      <c r="I15" s="35">
        <v>4</v>
      </c>
    </row>
    <row r="16" spans="1:9" s="23" customFormat="1" ht="36">
      <c r="A16" s="44" t="s">
        <v>70</v>
      </c>
      <c r="B16" s="43">
        <v>12299</v>
      </c>
      <c r="C16" s="42" t="s">
        <v>69</v>
      </c>
      <c r="D16" s="41" t="s">
        <v>35</v>
      </c>
      <c r="E16" s="40">
        <v>3</v>
      </c>
      <c r="F16" s="39"/>
      <c r="G16" s="38" t="str">
        <f t="shared" si="0"/>
        <v/>
      </c>
      <c r="H16" s="35" t="s">
        <v>25</v>
      </c>
      <c r="I16" s="35">
        <v>5</v>
      </c>
    </row>
    <row r="17" spans="1:9" s="23" customFormat="1" ht="24">
      <c r="A17" s="44" t="s">
        <v>68</v>
      </c>
      <c r="B17" s="43"/>
      <c r="C17" s="42" t="s">
        <v>67</v>
      </c>
      <c r="D17" s="41" t="s">
        <v>44</v>
      </c>
      <c r="E17" s="40">
        <v>1</v>
      </c>
      <c r="F17" s="39"/>
      <c r="G17" s="38" t="str">
        <f t="shared" si="0"/>
        <v/>
      </c>
      <c r="H17" s="35" t="s">
        <v>25</v>
      </c>
      <c r="I17" s="35">
        <v>6</v>
      </c>
    </row>
    <row r="18" spans="1:9" s="23" customFormat="1" ht="12">
      <c r="A18" s="26"/>
      <c r="B18" s="26"/>
      <c r="C18" s="26"/>
      <c r="D18" s="26"/>
      <c r="E18" s="37"/>
      <c r="F18" s="36" t="s">
        <v>31</v>
      </c>
      <c r="G18" s="36" t="str">
        <f>IF(SUM(G12:G17)=0,"",SUM(G12:G17))</f>
        <v/>
      </c>
      <c r="H18" s="35"/>
      <c r="I18" s="35"/>
    </row>
    <row r="19" spans="1:9" ht="12.75"/>
    <row r="20" spans="1:9" ht="15.75">
      <c r="A20" s="34" t="s">
        <v>23</v>
      </c>
      <c r="B20" s="151" t="s">
        <v>22</v>
      </c>
      <c r="C20" s="151"/>
      <c r="D20" s="151"/>
      <c r="E20" s="151"/>
      <c r="F20" s="151"/>
      <c r="G20" s="151"/>
      <c r="H20" s="48">
        <v>2</v>
      </c>
      <c r="I20" s="47" t="s">
        <v>23</v>
      </c>
    </row>
    <row r="21" spans="1:9" ht="15.75">
      <c r="A21" s="34"/>
      <c r="B21" s="51"/>
      <c r="C21" s="33"/>
      <c r="D21" s="33"/>
      <c r="E21" s="33"/>
      <c r="F21" s="33"/>
      <c r="G21" s="33"/>
      <c r="H21" s="50"/>
      <c r="I21" s="46"/>
    </row>
    <row r="22" spans="1:9" ht="22.5">
      <c r="A22" s="30" t="s">
        <v>28</v>
      </c>
      <c r="B22" s="30" t="s">
        <v>42</v>
      </c>
      <c r="C22" s="30" t="s">
        <v>41</v>
      </c>
      <c r="D22" s="30" t="s">
        <v>40</v>
      </c>
      <c r="E22" s="30" t="s">
        <v>39</v>
      </c>
      <c r="F22" s="30" t="s">
        <v>38</v>
      </c>
      <c r="G22" s="30" t="s">
        <v>26</v>
      </c>
      <c r="H22" s="46" t="s">
        <v>23</v>
      </c>
      <c r="I22" s="46"/>
    </row>
    <row r="23" spans="1:9" s="23" customFormat="1" ht="24">
      <c r="A23" s="44" t="s">
        <v>66</v>
      </c>
      <c r="B23" s="43"/>
      <c r="C23" s="42" t="s">
        <v>65</v>
      </c>
      <c r="D23" s="41" t="s">
        <v>62</v>
      </c>
      <c r="E23" s="40">
        <v>50</v>
      </c>
      <c r="F23" s="39"/>
      <c r="G23" s="38" t="str">
        <f>IF(F23="","",ROUND(E23*F23,2))</f>
        <v/>
      </c>
      <c r="H23" s="35" t="s">
        <v>23</v>
      </c>
      <c r="I23" s="35">
        <v>1</v>
      </c>
    </row>
    <row r="24" spans="1:9" s="23" customFormat="1" ht="12">
      <c r="A24" s="26"/>
      <c r="B24" s="26"/>
      <c r="C24" s="26"/>
      <c r="D24" s="26"/>
      <c r="E24" s="37"/>
      <c r="F24" s="36" t="s">
        <v>31</v>
      </c>
      <c r="G24" s="36" t="str">
        <f>IF(SUM(G23:G23)=0,"",SUM(G23:G23))</f>
        <v/>
      </c>
      <c r="H24" s="35"/>
      <c r="I24" s="35"/>
    </row>
    <row r="25" spans="1:9" ht="12.75"/>
    <row r="26" spans="1:9" ht="15.75">
      <c r="A26" s="34" t="s">
        <v>21</v>
      </c>
      <c r="B26" s="151" t="s">
        <v>20</v>
      </c>
      <c r="C26" s="151"/>
      <c r="D26" s="151"/>
      <c r="E26" s="151"/>
      <c r="F26" s="151"/>
      <c r="G26" s="151"/>
      <c r="H26" s="48">
        <v>3</v>
      </c>
      <c r="I26" s="47" t="s">
        <v>21</v>
      </c>
    </row>
    <row r="27" spans="1:9" ht="12.75">
      <c r="H27" s="46"/>
      <c r="I27" s="46"/>
    </row>
    <row r="28" spans="1:9" ht="22.5">
      <c r="A28" s="30" t="s">
        <v>28</v>
      </c>
      <c r="B28" s="30" t="s">
        <v>42</v>
      </c>
      <c r="C28" s="30" t="s">
        <v>41</v>
      </c>
      <c r="D28" s="30" t="s">
        <v>40</v>
      </c>
      <c r="E28" s="30" t="s">
        <v>39</v>
      </c>
      <c r="F28" s="30" t="s">
        <v>38</v>
      </c>
      <c r="G28" s="30" t="s">
        <v>26</v>
      </c>
      <c r="H28" s="45" t="s">
        <v>21</v>
      </c>
      <c r="I28" s="45"/>
    </row>
    <row r="29" spans="1:9" s="23" customFormat="1" ht="36">
      <c r="A29" s="44" t="s">
        <v>64</v>
      </c>
      <c r="B29" s="43">
        <v>31111</v>
      </c>
      <c r="C29" s="42" t="s">
        <v>63</v>
      </c>
      <c r="D29" s="41" t="s">
        <v>62</v>
      </c>
      <c r="E29" s="40">
        <v>30</v>
      </c>
      <c r="F29" s="39"/>
      <c r="G29" s="38" t="str">
        <f>IF(F29="","",ROUND(E29*F29,2))</f>
        <v/>
      </c>
      <c r="H29" s="35" t="s">
        <v>21</v>
      </c>
      <c r="I29" s="35">
        <v>1</v>
      </c>
    </row>
    <row r="30" spans="1:9" s="23" customFormat="1" ht="12">
      <c r="A30" s="44" t="s">
        <v>61</v>
      </c>
      <c r="B30" s="43">
        <v>31124</v>
      </c>
      <c r="C30" s="42" t="s">
        <v>60</v>
      </c>
      <c r="D30" s="41" t="s">
        <v>53</v>
      </c>
      <c r="E30" s="40">
        <v>100</v>
      </c>
      <c r="F30" s="39"/>
      <c r="G30" s="38" t="str">
        <f>IF(F30="","",ROUND(E30*F30,2))</f>
        <v/>
      </c>
      <c r="H30" s="35" t="s">
        <v>21</v>
      </c>
      <c r="I30" s="35">
        <v>2</v>
      </c>
    </row>
    <row r="31" spans="1:9" s="23" customFormat="1" ht="24">
      <c r="A31" s="44" t="s">
        <v>59</v>
      </c>
      <c r="B31" s="43"/>
      <c r="C31" s="42" t="s">
        <v>58</v>
      </c>
      <c r="D31" s="41" t="s">
        <v>32</v>
      </c>
      <c r="E31" s="40">
        <v>5</v>
      </c>
      <c r="F31" s="39"/>
      <c r="G31" s="38" t="str">
        <f>IF(F31="","",ROUND(E31*F31,2))</f>
        <v/>
      </c>
      <c r="H31" s="35" t="s">
        <v>21</v>
      </c>
      <c r="I31" s="35">
        <v>3</v>
      </c>
    </row>
    <row r="32" spans="1:9" s="23" customFormat="1" ht="36">
      <c r="A32" s="44" t="s">
        <v>57</v>
      </c>
      <c r="B32" s="43">
        <v>32301</v>
      </c>
      <c r="C32" s="42" t="s">
        <v>56</v>
      </c>
      <c r="D32" s="41" t="s">
        <v>53</v>
      </c>
      <c r="E32" s="40">
        <v>84</v>
      </c>
      <c r="F32" s="39"/>
      <c r="G32" s="38" t="str">
        <f>IF(F32="","",ROUND(E32*F32,2))</f>
        <v/>
      </c>
      <c r="H32" s="35" t="s">
        <v>21</v>
      </c>
      <c r="I32" s="35">
        <v>1</v>
      </c>
    </row>
    <row r="33" spans="1:9" s="23" customFormat="1" ht="36">
      <c r="A33" s="49" t="s">
        <v>55</v>
      </c>
      <c r="B33" s="43">
        <v>36112</v>
      </c>
      <c r="C33" s="42" t="s">
        <v>54</v>
      </c>
      <c r="D33" s="41" t="s">
        <v>53</v>
      </c>
      <c r="E33" s="40">
        <v>16</v>
      </c>
      <c r="F33" s="39"/>
      <c r="G33" s="38" t="str">
        <f>IF(F33="","",ROUND(E33*F33,2))</f>
        <v/>
      </c>
      <c r="H33" s="35" t="s">
        <v>21</v>
      </c>
      <c r="I33" s="35">
        <v>4</v>
      </c>
    </row>
    <row r="34" spans="1:9" s="23" customFormat="1" ht="12">
      <c r="A34" s="26"/>
      <c r="B34" s="26"/>
      <c r="C34" s="26"/>
      <c r="D34" s="26"/>
      <c r="E34" s="37"/>
      <c r="F34" s="36" t="s">
        <v>31</v>
      </c>
      <c r="G34" s="36" t="str">
        <f>IF(SUM(G29:G33)=0,"",SUM(G29:G33))</f>
        <v/>
      </c>
      <c r="H34" s="35"/>
      <c r="I34" s="35"/>
    </row>
    <row r="35" spans="1:9" ht="12.75"/>
    <row r="36" spans="1:9" ht="15.75">
      <c r="A36" s="34" t="s">
        <v>19</v>
      </c>
      <c r="B36" s="151" t="s">
        <v>18</v>
      </c>
      <c r="C36" s="151"/>
      <c r="D36" s="151"/>
      <c r="E36" s="151"/>
      <c r="F36" s="151"/>
      <c r="G36" s="151"/>
      <c r="H36" s="48">
        <v>4</v>
      </c>
      <c r="I36" s="47" t="s">
        <v>19</v>
      </c>
    </row>
    <row r="37" spans="1:9" ht="12.75">
      <c r="H37" s="46"/>
      <c r="I37" s="46"/>
    </row>
    <row r="38" spans="1:9" ht="22.5">
      <c r="A38" s="30" t="s">
        <v>43</v>
      </c>
      <c r="B38" s="30" t="s">
        <v>42</v>
      </c>
      <c r="C38" s="30" t="s">
        <v>41</v>
      </c>
      <c r="D38" s="30" t="s">
        <v>40</v>
      </c>
      <c r="E38" s="30" t="s">
        <v>39</v>
      </c>
      <c r="F38" s="30" t="s">
        <v>38</v>
      </c>
      <c r="G38" s="30" t="s">
        <v>26</v>
      </c>
      <c r="H38" s="45" t="s">
        <v>19</v>
      </c>
      <c r="I38" s="45"/>
    </row>
    <row r="39" spans="1:9" s="23" customFormat="1" ht="24">
      <c r="A39" s="44" t="s">
        <v>52</v>
      </c>
      <c r="B39" s="43">
        <v>61151</v>
      </c>
      <c r="C39" s="42" t="s">
        <v>51</v>
      </c>
      <c r="D39" s="41" t="s">
        <v>35</v>
      </c>
      <c r="E39" s="40">
        <v>2</v>
      </c>
      <c r="F39" s="39"/>
      <c r="G39" s="38" t="str">
        <f>IF(F39="","",ROUND(E39*F39,2))</f>
        <v/>
      </c>
      <c r="H39" s="35" t="s">
        <v>19</v>
      </c>
      <c r="I39" s="35">
        <v>1</v>
      </c>
    </row>
    <row r="40" spans="1:9" s="23" customFormat="1" ht="36">
      <c r="A40" s="44" t="s">
        <v>50</v>
      </c>
      <c r="B40" s="43">
        <v>61246</v>
      </c>
      <c r="C40" s="42" t="s">
        <v>49</v>
      </c>
      <c r="D40" s="41" t="s">
        <v>35</v>
      </c>
      <c r="E40" s="40">
        <v>2</v>
      </c>
      <c r="F40" s="39"/>
      <c r="G40" s="38" t="str">
        <f>IF(F40="","",ROUND(E40*F40,2))</f>
        <v/>
      </c>
      <c r="H40" s="35" t="s">
        <v>19</v>
      </c>
      <c r="I40" s="35">
        <v>2</v>
      </c>
    </row>
    <row r="41" spans="1:9" s="23" customFormat="1" ht="60">
      <c r="A41" s="44" t="s">
        <v>48</v>
      </c>
      <c r="B41" s="43">
        <v>61642</v>
      </c>
      <c r="C41" s="42" t="s">
        <v>47</v>
      </c>
      <c r="D41" s="41" t="s">
        <v>35</v>
      </c>
      <c r="E41" s="40">
        <v>2</v>
      </c>
      <c r="F41" s="39"/>
      <c r="G41" s="38" t="str">
        <f>IF(F41="","",ROUND(E41*F41,2))</f>
        <v/>
      </c>
      <c r="H41" s="35" t="s">
        <v>19</v>
      </c>
      <c r="I41" s="35">
        <v>3</v>
      </c>
    </row>
    <row r="42" spans="1:9" s="23" customFormat="1" ht="24">
      <c r="A42" s="44" t="s">
        <v>46</v>
      </c>
      <c r="B42" s="43"/>
      <c r="C42" s="42" t="s">
        <v>45</v>
      </c>
      <c r="D42" s="41" t="s">
        <v>44</v>
      </c>
      <c r="E42" s="40">
        <v>1</v>
      </c>
      <c r="F42" s="39"/>
      <c r="G42" s="38" t="str">
        <f>IF(F42="","",ROUND(E42*F42,2))</f>
        <v/>
      </c>
      <c r="H42" s="35" t="s">
        <v>19</v>
      </c>
      <c r="I42" s="35">
        <v>4</v>
      </c>
    </row>
    <row r="43" spans="1:9" s="23" customFormat="1" ht="12">
      <c r="A43" s="26"/>
      <c r="B43" s="26"/>
      <c r="C43" s="26"/>
      <c r="D43" s="26"/>
      <c r="E43" s="37"/>
      <c r="F43" s="36" t="s">
        <v>31</v>
      </c>
      <c r="G43" s="36" t="str">
        <f>IF(SUM(G39:G42)=0,"",SUM(G39:G42))</f>
        <v/>
      </c>
      <c r="H43" s="35"/>
      <c r="I43" s="35"/>
    </row>
    <row r="44" spans="1:9" ht="12.75"/>
    <row r="45" spans="1:9" ht="15.75">
      <c r="A45" s="34" t="s">
        <v>17</v>
      </c>
      <c r="B45" s="151" t="s">
        <v>16</v>
      </c>
      <c r="C45" s="151"/>
      <c r="D45" s="151"/>
      <c r="E45" s="151"/>
      <c r="F45" s="151"/>
      <c r="G45" s="151"/>
      <c r="H45" s="48">
        <v>5</v>
      </c>
      <c r="I45" s="47" t="s">
        <v>17</v>
      </c>
    </row>
    <row r="46" spans="1:9" ht="12.75">
      <c r="H46" s="46"/>
      <c r="I46" s="46"/>
    </row>
    <row r="47" spans="1:9" ht="22.5">
      <c r="A47" s="30" t="s">
        <v>43</v>
      </c>
      <c r="B47" s="30" t="s">
        <v>42</v>
      </c>
      <c r="C47" s="30" t="s">
        <v>41</v>
      </c>
      <c r="D47" s="30" t="s">
        <v>40</v>
      </c>
      <c r="E47" s="30" t="s">
        <v>39</v>
      </c>
      <c r="F47" s="30" t="s">
        <v>38</v>
      </c>
      <c r="G47" s="30" t="s">
        <v>26</v>
      </c>
      <c r="H47" s="45" t="s">
        <v>17</v>
      </c>
      <c r="I47" s="45"/>
    </row>
    <row r="48" spans="1:9" s="23" customFormat="1" ht="12">
      <c r="A48" s="44" t="s">
        <v>37</v>
      </c>
      <c r="B48" s="43"/>
      <c r="C48" s="42" t="s">
        <v>36</v>
      </c>
      <c r="D48" s="41" t="s">
        <v>35</v>
      </c>
      <c r="E48" s="40">
        <v>2</v>
      </c>
      <c r="F48" s="39"/>
      <c r="G48" s="38" t="str">
        <f>IF(F48="","",ROUND(E48*F48,2))</f>
        <v/>
      </c>
      <c r="H48" s="35" t="s">
        <v>17</v>
      </c>
      <c r="I48" s="35">
        <v>1</v>
      </c>
    </row>
    <row r="49" spans="1:9" s="23" customFormat="1" ht="48">
      <c r="A49" s="44" t="s">
        <v>34</v>
      </c>
      <c r="B49" s="43"/>
      <c r="C49" s="42" t="s">
        <v>33</v>
      </c>
      <c r="D49" s="41" t="s">
        <v>32</v>
      </c>
      <c r="E49" s="40">
        <v>12</v>
      </c>
      <c r="F49" s="39"/>
      <c r="G49" s="38" t="str">
        <f>IF(F49="","",ROUND(E49*F49,2))</f>
        <v/>
      </c>
      <c r="H49" s="35" t="s">
        <v>17</v>
      </c>
      <c r="I49" s="35">
        <v>2</v>
      </c>
    </row>
    <row r="50" spans="1:9" s="23" customFormat="1" ht="12">
      <c r="A50" s="26"/>
      <c r="B50" s="26"/>
      <c r="C50" s="26"/>
      <c r="D50" s="26"/>
      <c r="E50" s="37"/>
      <c r="F50" s="36" t="s">
        <v>31</v>
      </c>
      <c r="G50" s="36" t="str">
        <f>IF(SUM(G48:G49)=0,"",SUM(G48:G49))</f>
        <v/>
      </c>
      <c r="H50" s="35"/>
      <c r="I50" s="35"/>
    </row>
    <row r="51" spans="1:9" ht="12.75"/>
    <row r="52" spans="1:9" ht="15.75">
      <c r="A52" s="34" t="s">
        <v>30</v>
      </c>
      <c r="B52" s="33" t="s">
        <v>29</v>
      </c>
      <c r="C52" s="32"/>
      <c r="D52" s="32"/>
      <c r="E52" s="32"/>
      <c r="F52" s="32"/>
      <c r="G52" s="32"/>
    </row>
    <row r="53" spans="1:9" ht="12.75"/>
    <row r="54" spans="1:9" s="29" customFormat="1" ht="22.5">
      <c r="A54" s="30" t="s">
        <v>28</v>
      </c>
      <c r="B54" s="30"/>
      <c r="C54" s="30" t="s">
        <v>27</v>
      </c>
      <c r="D54" s="30"/>
      <c r="E54" s="30"/>
      <c r="F54" s="31"/>
      <c r="G54" s="30" t="s">
        <v>26</v>
      </c>
    </row>
    <row r="55" spans="1:9" s="23" customFormat="1" ht="12">
      <c r="A55" s="26" t="s">
        <v>25</v>
      </c>
      <c r="B55" s="26" t="s">
        <v>24</v>
      </c>
      <c r="C55" s="26"/>
      <c r="D55" s="26"/>
      <c r="E55" s="26"/>
      <c r="F55" s="26"/>
      <c r="G55" s="28" t="str">
        <f>G18</f>
        <v/>
      </c>
    </row>
    <row r="56" spans="1:9" s="23" customFormat="1" ht="12">
      <c r="A56" s="26" t="s">
        <v>23</v>
      </c>
      <c r="B56" s="26" t="s">
        <v>22</v>
      </c>
      <c r="C56" s="26"/>
      <c r="D56" s="26"/>
      <c r="E56" s="26"/>
      <c r="F56" s="26"/>
      <c r="G56" s="28" t="str">
        <f>G24</f>
        <v/>
      </c>
    </row>
    <row r="57" spans="1:9" s="23" customFormat="1" ht="12">
      <c r="A57" s="26" t="s">
        <v>21</v>
      </c>
      <c r="B57" s="26" t="s">
        <v>20</v>
      </c>
      <c r="C57" s="26"/>
      <c r="D57" s="26"/>
      <c r="E57" s="26"/>
      <c r="F57" s="26"/>
      <c r="G57" s="28" t="str">
        <f>G34</f>
        <v/>
      </c>
    </row>
    <row r="58" spans="1:9" s="23" customFormat="1" ht="12">
      <c r="A58" s="26" t="s">
        <v>19</v>
      </c>
      <c r="B58" s="26" t="s">
        <v>18</v>
      </c>
      <c r="C58" s="26"/>
      <c r="D58" s="26"/>
      <c r="E58" s="26"/>
      <c r="F58" s="26"/>
      <c r="G58" s="28" t="str">
        <f>G43</f>
        <v/>
      </c>
    </row>
    <row r="59" spans="1:9" s="23" customFormat="1" ht="12">
      <c r="A59" s="26" t="s">
        <v>17</v>
      </c>
      <c r="B59" s="26" t="s">
        <v>16</v>
      </c>
      <c r="C59" s="26"/>
      <c r="D59" s="26"/>
      <c r="E59" s="26"/>
      <c r="F59" s="26"/>
      <c r="G59" s="28" t="str">
        <f>G50</f>
        <v/>
      </c>
    </row>
    <row r="60" spans="1:9" s="23" customFormat="1" ht="12">
      <c r="A60" s="26"/>
      <c r="B60" s="26" t="s">
        <v>15</v>
      </c>
      <c r="C60" s="26"/>
      <c r="D60" s="26"/>
      <c r="E60" s="26"/>
      <c r="F60" s="26"/>
      <c r="G60" s="133" t="str">
        <f>IF(SUM(G55:G59)=0,"",ROUND(SUM(G55:G59),2))</f>
        <v/>
      </c>
    </row>
    <row r="61" spans="1:9" s="23" customFormat="1" ht="12" hidden="1">
      <c r="A61" s="26"/>
      <c r="B61" s="25" t="s">
        <v>14</v>
      </c>
      <c r="C61" s="25"/>
      <c r="D61" s="27">
        <v>5</v>
      </c>
      <c r="E61" s="25" t="s">
        <v>11</v>
      </c>
      <c r="F61" s="25"/>
      <c r="G61" s="24">
        <v>210.16</v>
      </c>
    </row>
    <row r="62" spans="1:9" s="23" customFormat="1" ht="12" hidden="1">
      <c r="A62" s="26"/>
      <c r="B62" s="25" t="s">
        <v>13</v>
      </c>
      <c r="C62" s="25"/>
      <c r="D62" s="25"/>
      <c r="E62" s="25"/>
      <c r="F62" s="25"/>
      <c r="G62" s="24">
        <v>4413.28</v>
      </c>
    </row>
    <row r="63" spans="1:9" s="23" customFormat="1" ht="12" hidden="1">
      <c r="A63" s="26"/>
      <c r="B63" s="25" t="s">
        <v>12</v>
      </c>
      <c r="C63" s="25"/>
      <c r="D63" s="27">
        <v>22</v>
      </c>
      <c r="E63" s="25" t="s">
        <v>11</v>
      </c>
      <c r="F63" s="25"/>
      <c r="G63" s="24">
        <v>970.92</v>
      </c>
    </row>
    <row r="64" spans="1:9" s="23" customFormat="1" ht="12" hidden="1">
      <c r="A64" s="26"/>
      <c r="B64" s="25" t="s">
        <v>10</v>
      </c>
      <c r="C64" s="25"/>
      <c r="D64" s="25"/>
      <c r="E64" s="25"/>
      <c r="F64" s="25"/>
      <c r="G64" s="24">
        <v>5384.2</v>
      </c>
    </row>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row r="120" ht="12.75" hidden="1"/>
    <row r="121" ht="12.75" hidden="1"/>
    <row r="122" ht="12.75" hidden="1"/>
    <row r="123" ht="12.75" hidden="1"/>
    <row r="124" ht="12.75" hidden="1"/>
    <row r="125" ht="12.75" hidden="1"/>
    <row r="126" ht="12.75" hidden="1"/>
    <row r="127" ht="12.75" hidden="1"/>
    <row r="128" ht="12.75" hidden="1"/>
    <row r="129" ht="12.75" hidden="1"/>
    <row r="130" ht="12.75" hidden="1"/>
    <row r="131" ht="12.75" hidden="1"/>
    <row r="132" ht="12.75" hidden="1"/>
    <row r="133" ht="12.75" hidden="1"/>
    <row r="134" ht="12.75" hidden="1"/>
    <row r="135" ht="12.75" hidden="1"/>
    <row r="136" ht="12.75" hidden="1"/>
    <row r="137" ht="12.75" hidden="1"/>
    <row r="138" ht="12.75" hidden="1"/>
    <row r="139" ht="12.75" hidden="1"/>
    <row r="140" ht="12.75" hidden="1"/>
    <row r="141" ht="12.75" hidden="1"/>
    <row r="142" ht="12.75" hidden="1"/>
    <row r="143" ht="12.75" hidden="1"/>
    <row r="144" ht="12.75" hidden="1"/>
    <row r="145" ht="12.75" hidden="1"/>
    <row r="146" ht="12.75" hidden="1"/>
    <row r="147" ht="12.75" hidden="1"/>
    <row r="148" ht="12.75" hidden="1"/>
    <row r="149" ht="12.75" hidden="1"/>
    <row r="150" ht="12.75" hidden="1"/>
    <row r="151" ht="12.75" hidden="1"/>
    <row r="152" ht="12.75" hidden="1"/>
    <row r="153" ht="12.75" hidden="1"/>
    <row r="154" ht="12.75" hidden="1"/>
    <row r="155" ht="12.75" hidden="1"/>
    <row r="156" ht="12.75" hidden="1"/>
    <row r="157" ht="12.75" hidden="1"/>
    <row r="158" ht="12.75" hidden="1"/>
    <row r="159" ht="12.75" hidden="1"/>
    <row r="160" ht="12.75" hidden="1"/>
    <row r="161" ht="12.75" hidden="1"/>
    <row r="162" ht="12.75" hidden="1"/>
    <row r="163" ht="12.75" hidden="1"/>
    <row r="164" ht="12.75" hidden="1"/>
    <row r="165" ht="12.75" hidden="1"/>
    <row r="166" ht="12.75" hidden="1"/>
    <row r="167" ht="12.75" hidden="1"/>
    <row r="168" ht="12.75" hidden="1"/>
    <row r="169" ht="12.75" hidden="1"/>
    <row r="170" ht="12.75" hidden="1"/>
    <row r="171" ht="12.75" hidden="1"/>
    <row r="172" ht="12.75" hidden="1"/>
    <row r="173" ht="12.75" hidden="1"/>
    <row r="174" ht="12.75" hidden="1"/>
    <row r="175" ht="12.75" hidden="1"/>
    <row r="176" ht="12.75" hidden="1"/>
    <row r="177" ht="12.75" hidden="1"/>
    <row r="178" ht="12.75" hidden="1"/>
    <row r="179" ht="12.75" hidden="1"/>
    <row r="180" ht="12.75" hidden="1"/>
    <row r="181" ht="12.75" hidden="1"/>
    <row r="182" ht="12.75" hidden="1"/>
    <row r="183" ht="12.75" hidden="1"/>
    <row r="184" ht="12.75" hidden="1"/>
    <row r="185" ht="12.75" hidden="1"/>
    <row r="186" ht="12.75" hidden="1"/>
    <row r="187" ht="12.75" hidden="1"/>
    <row r="188" ht="12.75" hidden="1"/>
    <row r="189" ht="12.75" hidden="1"/>
    <row r="190" ht="12.75" hidden="1"/>
    <row r="191" ht="12.75" hidden="1"/>
    <row r="192" ht="12.75" hidden="1"/>
    <row r="193" ht="12.75" hidden="1"/>
    <row r="194" ht="12.75" hidden="1"/>
    <row r="195" ht="12.75" hidden="1"/>
    <row r="196" ht="12.75" hidden="1"/>
    <row r="197" ht="12.75" hidden="1"/>
    <row r="198" ht="12.75" hidden="1"/>
    <row r="199" ht="12.75" hidden="1"/>
    <row r="200" ht="12.75" hidden="1"/>
    <row r="201" ht="12.75" hidden="1"/>
    <row r="202" ht="12.75" hidden="1"/>
    <row r="203" ht="12.75" hidden="1"/>
    <row r="204" ht="12.75" hidden="1"/>
    <row r="205" ht="12.75" hidden="1"/>
    <row r="206" ht="12.75" hidden="1"/>
    <row r="207" ht="12.75" hidden="1"/>
    <row r="208" ht="12.75" hidden="1"/>
    <row r="209" ht="12.75" hidden="1"/>
    <row r="210" ht="12.75" hidden="1"/>
    <row r="211" ht="12.75" hidden="1"/>
    <row r="212" ht="12.75" hidden="1"/>
    <row r="213" ht="12.75" hidden="1"/>
    <row r="214" ht="12.75" hidden="1"/>
    <row r="215" ht="12.75" hidden="1"/>
    <row r="216" ht="12.75" hidden="1"/>
    <row r="217" ht="12.75" hidden="1"/>
    <row r="218" ht="12.75" hidden="1"/>
    <row r="219" ht="12.75" hidden="1"/>
    <row r="220" ht="12.75" hidden="1"/>
    <row r="221" ht="12.75" hidden="1"/>
    <row r="222" ht="12.75" hidden="1"/>
    <row r="223" ht="12.75" hidden="1"/>
    <row r="224" ht="12.75" hidden="1"/>
    <row r="225" ht="12.75" hidden="1"/>
    <row r="226" ht="12.75" hidden="1"/>
    <row r="227" ht="12.75" hidden="1"/>
    <row r="228" ht="12.75" hidden="1"/>
    <row r="229" ht="12.75" hidden="1"/>
    <row r="230" ht="12.75" hidden="1"/>
    <row r="231" ht="12.75" hidden="1"/>
    <row r="232" ht="12.75" hidden="1"/>
    <row r="233" ht="12.75" hidden="1"/>
    <row r="234" ht="12.75" hidden="1"/>
    <row r="235" ht="12.75" hidden="1"/>
    <row r="236" ht="12.75" hidden="1"/>
    <row r="237" ht="12.75" hidden="1"/>
    <row r="238" ht="12.75" hidden="1"/>
  </sheetData>
  <sheetProtection password="CB71" sheet="1" objects="1" scenarios="1"/>
  <mergeCells count="8">
    <mergeCell ref="B36:G36"/>
    <mergeCell ref="B45:G45"/>
    <mergeCell ref="C3:G3"/>
    <mergeCell ref="C4:G4"/>
    <mergeCell ref="A7:G7"/>
    <mergeCell ref="B9:G9"/>
    <mergeCell ref="B20:G20"/>
    <mergeCell ref="B26:G26"/>
  </mergeCells>
  <pageMargins left="0.70866141732283472" right="0.70866141732283472" top="1.2204724409448819" bottom="0.59055118110236227" header="0.19685039370078741" footer="0.31496062992125984"/>
  <pageSetup paperSize="9" orientation="portrait" r:id="rId1"/>
  <headerFooter>
    <oddHeader>&amp;C&amp;G</oddHeader>
    <oddFooter>&amp;C&amp;P/&amp;N</oddFooter>
  </headerFooter>
  <legacyDrawingHF r:id="rId2"/>
</worksheet>
</file>

<file path=xl/worksheets/sheet3.xml><?xml version="1.0" encoding="utf-8"?>
<worksheet xmlns="http://schemas.openxmlformats.org/spreadsheetml/2006/main" xmlns:r="http://schemas.openxmlformats.org/officeDocument/2006/relationships">
  <dimension ref="A1:F517"/>
  <sheetViews>
    <sheetView view="pageBreakPreview" zoomScale="120" zoomScaleNormal="100" zoomScaleSheetLayoutView="120" workbookViewId="0">
      <selection activeCell="A7" sqref="G7"/>
    </sheetView>
  </sheetViews>
  <sheetFormatPr defaultColWidth="0" defaultRowHeight="15.75" zeroHeight="1"/>
  <cols>
    <col min="1" max="1" width="4.85546875" style="13" customWidth="1"/>
    <col min="2" max="2" width="40.140625" style="2" customWidth="1"/>
    <col min="3" max="3" width="5.140625" style="2" customWidth="1"/>
    <col min="4" max="4" width="10.140625" style="4" customWidth="1"/>
    <col min="5" max="5" width="13.140625" style="4" customWidth="1"/>
    <col min="6" max="6" width="15.42578125" style="5" customWidth="1"/>
    <col min="7" max="16384" width="0" style="17" hidden="1"/>
  </cols>
  <sheetData>
    <row r="1" spans="1:6">
      <c r="A1" s="8"/>
      <c r="B1" s="132" t="s">
        <v>85</v>
      </c>
    </row>
    <row r="2" spans="1:6" ht="18">
      <c r="A2" s="3"/>
      <c r="B2" s="20" t="s">
        <v>5</v>
      </c>
    </row>
    <row r="3" spans="1:6" ht="18">
      <c r="A3" s="6"/>
      <c r="B3" s="150" t="s">
        <v>212</v>
      </c>
      <c r="C3" s="150"/>
      <c r="D3" s="150"/>
      <c r="E3" s="150"/>
    </row>
    <row r="4" spans="1:6">
      <c r="A4" s="3"/>
      <c r="B4" s="132" t="s">
        <v>4</v>
      </c>
    </row>
    <row r="5" spans="1:6" ht="18">
      <c r="A5" s="3"/>
      <c r="B5" s="149" t="s">
        <v>211</v>
      </c>
      <c r="C5" s="149"/>
      <c r="D5" s="149"/>
      <c r="E5" s="149"/>
    </row>
    <row r="6" spans="1:6">
      <c r="A6" s="3"/>
      <c r="B6" s="132" t="s">
        <v>210</v>
      </c>
      <c r="C6" s="132" t="s">
        <v>209</v>
      </c>
    </row>
    <row r="7" spans="1:6">
      <c r="A7" s="3"/>
      <c r="B7" s="131" t="s">
        <v>7</v>
      </c>
      <c r="C7" s="131" t="s">
        <v>81</v>
      </c>
      <c r="F7" s="5" t="s">
        <v>220</v>
      </c>
    </row>
    <row r="8" spans="1:6">
      <c r="A8" s="8"/>
      <c r="D8" s="130"/>
    </row>
    <row r="9" spans="1:6" ht="23.25">
      <c r="A9" s="119"/>
    </row>
    <row r="10" spans="1:6" ht="20.25">
      <c r="A10" s="157" t="s">
        <v>208</v>
      </c>
      <c r="B10" s="157"/>
    </row>
    <row r="11" spans="1:6">
      <c r="A11" s="8"/>
    </row>
    <row r="12" spans="1:6" s="121" customFormat="1">
      <c r="A12" s="19" t="s">
        <v>207</v>
      </c>
      <c r="B12" s="129" t="s">
        <v>206</v>
      </c>
      <c r="C12" s="129" t="s">
        <v>1</v>
      </c>
      <c r="D12" s="4"/>
      <c r="E12" s="4"/>
      <c r="F12" s="5">
        <f>F61</f>
        <v>0</v>
      </c>
    </row>
    <row r="13" spans="1:6" s="121" customFormat="1">
      <c r="A13" s="8"/>
      <c r="B13" s="124"/>
      <c r="C13" s="124"/>
      <c r="D13" s="4"/>
      <c r="E13" s="4"/>
      <c r="F13" s="5"/>
    </row>
    <row r="14" spans="1:6" s="121" customFormat="1">
      <c r="A14" s="19" t="s">
        <v>205</v>
      </c>
      <c r="B14" s="129" t="s">
        <v>204</v>
      </c>
      <c r="C14" s="129" t="s">
        <v>1</v>
      </c>
      <c r="D14" s="4"/>
      <c r="E14" s="4"/>
      <c r="F14" s="5">
        <f>F114</f>
        <v>0</v>
      </c>
    </row>
    <row r="15" spans="1:6" s="121" customFormat="1">
      <c r="A15" s="19"/>
      <c r="B15" s="124"/>
      <c r="C15" s="124"/>
      <c r="D15" s="4"/>
      <c r="E15" s="4"/>
      <c r="F15" s="5"/>
    </row>
    <row r="16" spans="1:6" s="121" customFormat="1">
      <c r="A16" s="19" t="s">
        <v>203</v>
      </c>
      <c r="B16" s="129" t="s">
        <v>202</v>
      </c>
      <c r="C16" s="129" t="s">
        <v>1</v>
      </c>
      <c r="D16" s="4"/>
      <c r="E16" s="4"/>
      <c r="F16" s="5">
        <f>F143</f>
        <v>0</v>
      </c>
    </row>
    <row r="17" spans="1:6" s="121" customFormat="1">
      <c r="A17" s="19"/>
      <c r="B17" s="124"/>
      <c r="C17" s="124"/>
      <c r="D17" s="4"/>
      <c r="E17" s="4"/>
      <c r="F17" s="5"/>
    </row>
    <row r="18" spans="1:6" s="121" customFormat="1">
      <c r="A18" s="19" t="s">
        <v>201</v>
      </c>
      <c r="B18" s="129" t="s">
        <v>200</v>
      </c>
      <c r="C18" s="129" t="s">
        <v>1</v>
      </c>
      <c r="D18" s="4"/>
      <c r="E18" s="4"/>
      <c r="F18" s="5">
        <f>F196</f>
        <v>0</v>
      </c>
    </row>
    <row r="19" spans="1:6" s="121" customFormat="1">
      <c r="A19" s="19"/>
      <c r="B19" s="124"/>
      <c r="C19" s="124"/>
      <c r="D19" s="4"/>
      <c r="E19" s="4"/>
      <c r="F19" s="5"/>
    </row>
    <row r="20" spans="1:6" s="121" customFormat="1">
      <c r="A20" s="19" t="s">
        <v>199</v>
      </c>
      <c r="B20" s="129" t="s">
        <v>198</v>
      </c>
      <c r="C20" s="129" t="s">
        <v>1</v>
      </c>
      <c r="D20" s="4"/>
      <c r="E20" s="4"/>
      <c r="F20" s="5">
        <f>F230</f>
        <v>0</v>
      </c>
    </row>
    <row r="21" spans="1:6" s="121" customFormat="1">
      <c r="A21" s="19"/>
      <c r="B21" s="124"/>
      <c r="C21" s="124"/>
      <c r="D21" s="4"/>
      <c r="E21" s="4"/>
      <c r="F21" s="5"/>
    </row>
    <row r="22" spans="1:6" s="121" customFormat="1">
      <c r="A22" s="19" t="s">
        <v>197</v>
      </c>
      <c r="B22" s="129" t="s">
        <v>196</v>
      </c>
      <c r="C22" s="129" t="s">
        <v>1</v>
      </c>
      <c r="D22" s="4"/>
      <c r="E22" s="4"/>
      <c r="F22" s="5">
        <f>F248</f>
        <v>0</v>
      </c>
    </row>
    <row r="23" spans="1:6" s="121" customFormat="1">
      <c r="A23" s="19"/>
      <c r="B23" s="129"/>
      <c r="C23" s="129"/>
      <c r="D23" s="4"/>
      <c r="E23" s="4"/>
      <c r="F23" s="5"/>
    </row>
    <row r="24" spans="1:6" s="121" customFormat="1">
      <c r="A24" s="19" t="s">
        <v>195</v>
      </c>
      <c r="B24" s="129" t="s">
        <v>194</v>
      </c>
      <c r="C24" s="129" t="s">
        <v>1</v>
      </c>
      <c r="D24" s="4"/>
      <c r="E24" s="4"/>
      <c r="F24" s="5">
        <f>F277</f>
        <v>0</v>
      </c>
    </row>
    <row r="25" spans="1:6" s="121" customFormat="1">
      <c r="A25" s="19"/>
      <c r="B25" s="124"/>
      <c r="C25" s="124"/>
      <c r="D25" s="4"/>
      <c r="E25" s="4"/>
      <c r="F25" s="5"/>
    </row>
    <row r="26" spans="1:6" s="121" customFormat="1">
      <c r="A26" s="19" t="s">
        <v>193</v>
      </c>
      <c r="B26" s="129" t="s">
        <v>192</v>
      </c>
      <c r="C26" s="129" t="s">
        <v>1</v>
      </c>
      <c r="D26" s="4"/>
      <c r="E26" s="4"/>
      <c r="F26" s="5">
        <f>F291</f>
        <v>0</v>
      </c>
    </row>
    <row r="27" spans="1:6" s="121" customFormat="1">
      <c r="A27" s="128"/>
      <c r="B27" s="127"/>
      <c r="C27" s="127"/>
      <c r="D27" s="126"/>
      <c r="E27" s="126"/>
      <c r="F27" s="125"/>
    </row>
    <row r="28" spans="1:6" s="121" customFormat="1">
      <c r="A28" s="8"/>
      <c r="B28" s="124"/>
      <c r="C28" s="124"/>
      <c r="D28" s="4"/>
      <c r="E28" s="4"/>
      <c r="F28" s="5"/>
    </row>
    <row r="29" spans="1:6" s="121" customFormat="1" ht="16.5" thickBot="1">
      <c r="A29" s="123" t="s">
        <v>213</v>
      </c>
      <c r="B29" s="122"/>
      <c r="C29" s="122"/>
      <c r="D29" s="12"/>
      <c r="E29" s="12"/>
      <c r="F29" s="105">
        <f>SUM(F12:F27)</f>
        <v>0</v>
      </c>
    </row>
    <row r="30" spans="1:6" ht="16.5" thickTop="1">
      <c r="A30" s="8"/>
      <c r="E30" s="65"/>
    </row>
    <row r="31" spans="1:6" ht="24" thickBot="1">
      <c r="A31" s="120" t="s">
        <v>191</v>
      </c>
      <c r="B31" s="11"/>
      <c r="E31" s="118"/>
      <c r="F31" s="117"/>
    </row>
    <row r="32" spans="1:6" ht="16.5" thickTop="1">
      <c r="A32" s="8" t="s">
        <v>2</v>
      </c>
      <c r="E32" s="118"/>
      <c r="F32" s="117"/>
    </row>
    <row r="33" spans="1:6" ht="23.25">
      <c r="A33" s="119" t="s">
        <v>190</v>
      </c>
      <c r="E33" s="118"/>
      <c r="F33" s="117"/>
    </row>
    <row r="34" spans="1:6">
      <c r="E34" s="118"/>
      <c r="F34" s="117"/>
    </row>
    <row r="35" spans="1:6" ht="12.75">
      <c r="A35" s="13" t="s">
        <v>189</v>
      </c>
      <c r="D35" s="75"/>
      <c r="E35" s="77"/>
      <c r="F35" s="76"/>
    </row>
    <row r="36" spans="1:6" ht="12.75">
      <c r="A36" s="13" t="s">
        <v>188</v>
      </c>
      <c r="D36" s="75"/>
      <c r="E36" s="77"/>
      <c r="F36" s="76"/>
    </row>
    <row r="37" spans="1:6" ht="40.5" customHeight="1">
      <c r="A37" s="155" t="s">
        <v>187</v>
      </c>
      <c r="B37" s="156"/>
      <c r="C37" s="156"/>
      <c r="D37" s="158"/>
      <c r="E37" s="158"/>
      <c r="F37" s="158"/>
    </row>
    <row r="38" spans="1:6" ht="92.25" customHeight="1">
      <c r="A38" s="155" t="s">
        <v>186</v>
      </c>
      <c r="B38" s="155"/>
      <c r="C38" s="155"/>
      <c r="D38" s="155"/>
      <c r="E38" s="155"/>
      <c r="F38" s="155"/>
    </row>
    <row r="39" spans="1:6" ht="12.75">
      <c r="A39" s="78"/>
      <c r="D39" s="75"/>
      <c r="E39" s="77"/>
      <c r="F39" s="76"/>
    </row>
    <row r="40" spans="1:6" ht="12.75">
      <c r="A40" s="78" t="s">
        <v>25</v>
      </c>
      <c r="D40" s="75"/>
      <c r="E40" s="77"/>
      <c r="F40" s="76"/>
    </row>
    <row r="41" spans="1:6" ht="63.75">
      <c r="B41" s="78" t="s">
        <v>185</v>
      </c>
      <c r="D41" s="75"/>
      <c r="E41" s="77"/>
      <c r="F41" s="76"/>
    </row>
    <row r="42" spans="1:6" ht="12.75">
      <c r="A42" s="2"/>
      <c r="C42" s="78" t="s">
        <v>44</v>
      </c>
      <c r="D42" s="75">
        <v>1</v>
      </c>
      <c r="E42" s="74"/>
      <c r="F42" s="86">
        <f>IF(D42=0,"",D42*E42)</f>
        <v>0</v>
      </c>
    </row>
    <row r="43" spans="1:6" ht="12.75">
      <c r="A43" s="78" t="s">
        <v>23</v>
      </c>
      <c r="D43" s="75"/>
      <c r="E43" s="77"/>
      <c r="F43" s="76" t="str">
        <f>IF(D43=0,"",D43*E43)</f>
        <v/>
      </c>
    </row>
    <row r="44" spans="1:6" ht="76.5">
      <c r="B44" s="78" t="s">
        <v>184</v>
      </c>
      <c r="D44" s="75"/>
      <c r="E44" s="77"/>
      <c r="F44" s="76" t="str">
        <f>IF(D44=0,"",D44*E44)</f>
        <v/>
      </c>
    </row>
    <row r="45" spans="1:6" ht="12.75">
      <c r="A45" s="78"/>
      <c r="C45" s="78" t="s">
        <v>44</v>
      </c>
      <c r="D45" s="75">
        <v>1</v>
      </c>
      <c r="E45" s="74"/>
      <c r="F45" s="86">
        <f>IF(D45=0,"",D45*E45)</f>
        <v>0</v>
      </c>
    </row>
    <row r="46" spans="1:6" ht="12.75">
      <c r="A46" s="78"/>
      <c r="C46" s="78"/>
      <c r="D46" s="75"/>
      <c r="E46" s="77"/>
      <c r="F46" s="76"/>
    </row>
    <row r="47" spans="1:6" ht="12.75">
      <c r="A47" s="78" t="s">
        <v>21</v>
      </c>
      <c r="D47" s="75"/>
      <c r="E47" s="77"/>
      <c r="F47" s="76" t="str">
        <f>IF(D47=0,"",D47*E47)</f>
        <v/>
      </c>
    </row>
    <row r="48" spans="1:6" ht="51">
      <c r="B48" s="78" t="s">
        <v>183</v>
      </c>
      <c r="D48" s="75"/>
      <c r="E48" s="77"/>
      <c r="F48" s="76" t="str">
        <f>IF(D48=0,"",D48*E48)</f>
        <v/>
      </c>
    </row>
    <row r="49" spans="1:6" ht="12.75">
      <c r="A49" s="2"/>
      <c r="C49" s="2" t="s">
        <v>44</v>
      </c>
      <c r="D49" s="75">
        <v>1</v>
      </c>
      <c r="E49" s="74"/>
      <c r="F49" s="86">
        <f>IF(D49=0,"",D49*E49)</f>
        <v>0</v>
      </c>
    </row>
    <row r="50" spans="1:6" ht="12.75">
      <c r="A50" s="2"/>
      <c r="D50" s="75"/>
      <c r="E50" s="77"/>
      <c r="F50" s="76"/>
    </row>
    <row r="51" spans="1:6" ht="12.75">
      <c r="A51" s="13" t="s">
        <v>19</v>
      </c>
      <c r="D51" s="75"/>
      <c r="E51" s="77"/>
      <c r="F51" s="76"/>
    </row>
    <row r="52" spans="1:6" ht="25.5">
      <c r="A52" s="78"/>
      <c r="B52" s="84" t="s">
        <v>182</v>
      </c>
      <c r="C52" s="79"/>
      <c r="D52" s="75"/>
      <c r="E52" s="77"/>
      <c r="F52" s="76"/>
    </row>
    <row r="53" spans="1:6" ht="12.75">
      <c r="A53" s="78"/>
      <c r="B53" s="88" t="s">
        <v>181</v>
      </c>
      <c r="C53" s="78"/>
      <c r="D53" s="75"/>
      <c r="E53" s="77"/>
      <c r="F53" s="76"/>
    </row>
    <row r="54" spans="1:6">
      <c r="A54" s="78"/>
      <c r="B54" s="87"/>
      <c r="C54" s="2" t="s">
        <v>35</v>
      </c>
      <c r="D54" s="75">
        <v>3</v>
      </c>
      <c r="E54" s="74"/>
      <c r="F54" s="86">
        <f>IF(D54=0,"",D54*E54)</f>
        <v>0</v>
      </c>
    </row>
    <row r="55" spans="1:6">
      <c r="A55" s="78"/>
      <c r="B55" s="87"/>
      <c r="C55" s="78"/>
      <c r="D55" s="75"/>
      <c r="E55" s="77"/>
      <c r="F55" s="76"/>
    </row>
    <row r="56" spans="1:6">
      <c r="A56" s="78" t="s">
        <v>17</v>
      </c>
      <c r="B56" s="87"/>
      <c r="D56" s="75"/>
      <c r="E56" s="77"/>
      <c r="F56" s="76" t="str">
        <f>IF(D56=0,"",D56*E56)</f>
        <v/>
      </c>
    </row>
    <row r="57" spans="1:6" ht="25.5">
      <c r="B57" s="78" t="s">
        <v>180</v>
      </c>
      <c r="D57" s="75"/>
      <c r="E57" s="77"/>
      <c r="F57" s="76" t="str">
        <f>IF(D57=0,"",D57*E57)</f>
        <v/>
      </c>
    </row>
    <row r="58" spans="1:6" ht="12.75">
      <c r="A58" s="2"/>
      <c r="C58" s="2" t="s">
        <v>44</v>
      </c>
      <c r="D58" s="75">
        <v>1</v>
      </c>
      <c r="E58" s="74"/>
      <c r="F58" s="86">
        <f>IF(D58=0,"",D58*E58)</f>
        <v>0</v>
      </c>
    </row>
    <row r="59" spans="1:6" ht="12.75">
      <c r="A59" s="116"/>
      <c r="B59" s="72"/>
      <c r="C59" s="72"/>
      <c r="D59" s="115"/>
      <c r="E59" s="114"/>
      <c r="F59" s="113"/>
    </row>
    <row r="60" spans="1:6">
      <c r="A60" s="112"/>
      <c r="D60" s="75"/>
      <c r="E60" s="77"/>
      <c r="F60" s="76"/>
    </row>
    <row r="61" spans="1:6" ht="18.75" thickBot="1">
      <c r="A61" s="10" t="s">
        <v>179</v>
      </c>
      <c r="B61" s="11"/>
      <c r="C61" s="11"/>
      <c r="D61" s="14"/>
      <c r="E61" s="111"/>
      <c r="F61" s="105">
        <f>SUM(F42:F58)</f>
        <v>0</v>
      </c>
    </row>
    <row r="62" spans="1:6" ht="18.75" thickTop="1">
      <c r="A62" s="15"/>
      <c r="B62" s="110"/>
      <c r="C62" s="110"/>
      <c r="D62" s="16"/>
      <c r="E62" s="109"/>
      <c r="F62" s="108"/>
    </row>
    <row r="63" spans="1:6" ht="20.25">
      <c r="A63" s="107" t="s">
        <v>178</v>
      </c>
      <c r="C63" s="17"/>
      <c r="D63" s="65"/>
      <c r="E63" s="65"/>
    </row>
    <row r="64" spans="1:6">
      <c r="A64" s="8"/>
      <c r="C64" s="17"/>
      <c r="D64" s="65"/>
      <c r="E64" s="65"/>
    </row>
    <row r="65" spans="1:6" ht="12.75">
      <c r="A65" s="13" t="s">
        <v>125</v>
      </c>
      <c r="C65" s="17"/>
      <c r="D65" s="66"/>
      <c r="E65" s="66"/>
      <c r="F65" s="86"/>
    </row>
    <row r="66" spans="1:6" ht="30" customHeight="1">
      <c r="A66" s="155" t="s">
        <v>177</v>
      </c>
      <c r="B66" s="155"/>
      <c r="C66" s="155"/>
      <c r="D66" s="155"/>
      <c r="E66" s="155"/>
      <c r="F66" s="155"/>
    </row>
    <row r="67" spans="1:6" ht="243.75" customHeight="1">
      <c r="A67" s="155" t="s">
        <v>176</v>
      </c>
      <c r="B67" s="155"/>
      <c r="C67" s="155"/>
      <c r="D67" s="155"/>
      <c r="E67" s="155"/>
      <c r="F67" s="155"/>
    </row>
    <row r="68" spans="1:6" ht="42.75" customHeight="1">
      <c r="A68" s="155" t="s">
        <v>175</v>
      </c>
      <c r="B68" s="155"/>
      <c r="C68" s="155"/>
      <c r="D68" s="155"/>
      <c r="E68" s="155"/>
      <c r="F68" s="155"/>
    </row>
    <row r="69" spans="1:6" ht="43.5" customHeight="1">
      <c r="A69" s="155" t="s">
        <v>174</v>
      </c>
      <c r="B69" s="155"/>
      <c r="C69" s="155"/>
      <c r="D69" s="155"/>
      <c r="E69" s="155"/>
      <c r="F69" s="155"/>
    </row>
    <row r="70" spans="1:6" ht="28.5" customHeight="1">
      <c r="A70" s="155" t="s">
        <v>157</v>
      </c>
      <c r="B70" s="155"/>
      <c r="C70" s="155"/>
      <c r="D70" s="155"/>
      <c r="E70" s="155"/>
      <c r="F70" s="155"/>
    </row>
    <row r="71" spans="1:6" ht="29.25" customHeight="1">
      <c r="A71" s="155" t="s">
        <v>173</v>
      </c>
      <c r="B71" s="155"/>
      <c r="C71" s="155"/>
      <c r="D71" s="155"/>
      <c r="E71" s="155"/>
      <c r="F71" s="155"/>
    </row>
    <row r="72" spans="1:6" ht="12.75">
      <c r="C72" s="17"/>
      <c r="D72" s="66"/>
      <c r="E72" s="66"/>
      <c r="F72" s="86"/>
    </row>
    <row r="73" spans="1:6" ht="12.75">
      <c r="A73" s="13" t="s">
        <v>25</v>
      </c>
      <c r="C73" s="17"/>
      <c r="D73" s="66"/>
      <c r="E73" s="66"/>
      <c r="F73" s="86"/>
    </row>
    <row r="74" spans="1:6" ht="51">
      <c r="B74" s="78" t="s">
        <v>172</v>
      </c>
      <c r="C74" s="17"/>
      <c r="D74" s="66"/>
      <c r="E74" s="66"/>
      <c r="F74" s="86"/>
    </row>
    <row r="75" spans="1:6" ht="12.75">
      <c r="A75" s="13" t="s">
        <v>2</v>
      </c>
      <c r="C75" s="17"/>
      <c r="D75" s="66"/>
      <c r="E75" s="66"/>
      <c r="F75" s="86"/>
    </row>
    <row r="76" spans="1:6" ht="12.75">
      <c r="B76" s="78"/>
      <c r="C76" s="79" t="s">
        <v>62</v>
      </c>
      <c r="D76" s="66">
        <v>32</v>
      </c>
      <c r="E76" s="74"/>
      <c r="F76" s="86">
        <f t="shared" ref="F76:F95" si="0">IF(D76=0,"",D76*E76)</f>
        <v>0</v>
      </c>
    </row>
    <row r="77" spans="1:6" ht="12.75">
      <c r="B77" s="78"/>
      <c r="C77" s="17"/>
      <c r="D77" s="66"/>
      <c r="E77" s="66"/>
      <c r="F77" s="86" t="str">
        <f t="shared" si="0"/>
        <v/>
      </c>
    </row>
    <row r="78" spans="1:6" ht="12.75">
      <c r="A78" s="13" t="s">
        <v>23</v>
      </c>
      <c r="C78" s="17"/>
      <c r="D78" s="66"/>
      <c r="E78" s="66"/>
      <c r="F78" s="86" t="str">
        <f t="shared" si="0"/>
        <v/>
      </c>
    </row>
    <row r="79" spans="1:6" ht="38.25">
      <c r="B79" s="78" t="s">
        <v>217</v>
      </c>
      <c r="C79" s="17"/>
      <c r="D79" s="66"/>
      <c r="E79" s="66"/>
      <c r="F79" s="86" t="str">
        <f t="shared" si="0"/>
        <v/>
      </c>
    </row>
    <row r="80" spans="1:6" ht="12.75">
      <c r="C80" s="17"/>
      <c r="D80" s="66"/>
      <c r="E80" s="66"/>
      <c r="F80" s="86" t="str">
        <f t="shared" si="0"/>
        <v/>
      </c>
    </row>
    <row r="81" spans="1:6" ht="12.75">
      <c r="A81" s="17"/>
      <c r="C81" s="17" t="s">
        <v>62</v>
      </c>
      <c r="D81" s="66">
        <v>110</v>
      </c>
      <c r="E81" s="74"/>
      <c r="F81" s="86">
        <f t="shared" si="0"/>
        <v>0</v>
      </c>
    </row>
    <row r="82" spans="1:6" ht="12.75">
      <c r="A82" s="79"/>
      <c r="C82" s="17"/>
      <c r="D82" s="66"/>
      <c r="E82" s="66"/>
      <c r="F82" s="86" t="str">
        <f t="shared" si="0"/>
        <v/>
      </c>
    </row>
    <row r="83" spans="1:6" ht="12.75">
      <c r="A83" s="79" t="s">
        <v>21</v>
      </c>
      <c r="C83" s="17"/>
      <c r="D83" s="66"/>
      <c r="E83" s="66"/>
      <c r="F83" s="86" t="str">
        <f t="shared" si="0"/>
        <v/>
      </c>
    </row>
    <row r="84" spans="1:6" ht="51">
      <c r="A84" s="79"/>
      <c r="B84" s="78" t="s">
        <v>218</v>
      </c>
      <c r="C84" s="17"/>
      <c r="D84" s="66"/>
      <c r="E84" s="66"/>
      <c r="F84" s="86" t="str">
        <f t="shared" si="0"/>
        <v/>
      </c>
    </row>
    <row r="85" spans="1:6" ht="12.75">
      <c r="A85" s="79"/>
      <c r="C85" s="17" t="s">
        <v>171</v>
      </c>
      <c r="D85" s="66">
        <v>60</v>
      </c>
      <c r="E85" s="74"/>
      <c r="F85" s="86">
        <f t="shared" si="0"/>
        <v>0</v>
      </c>
    </row>
    <row r="86" spans="1:6" ht="12.75">
      <c r="A86" s="79" t="s">
        <v>19</v>
      </c>
      <c r="C86" s="17"/>
      <c r="D86" s="66"/>
      <c r="E86" s="66"/>
      <c r="F86" s="86" t="str">
        <f t="shared" si="0"/>
        <v/>
      </c>
    </row>
    <row r="87" spans="1:6" ht="25.5">
      <c r="A87" s="79"/>
      <c r="B87" s="78" t="s">
        <v>170</v>
      </c>
      <c r="C87" s="17"/>
      <c r="D87" s="66"/>
      <c r="E87" s="66"/>
      <c r="F87" s="86" t="str">
        <f t="shared" si="0"/>
        <v/>
      </c>
    </row>
    <row r="88" spans="1:6" ht="38.25">
      <c r="A88" s="79"/>
      <c r="B88" s="78" t="s">
        <v>169</v>
      </c>
      <c r="C88" s="17"/>
      <c r="D88" s="66"/>
      <c r="E88" s="66"/>
      <c r="F88" s="86" t="str">
        <f t="shared" si="0"/>
        <v/>
      </c>
    </row>
    <row r="89" spans="1:6" ht="25.5">
      <c r="A89" s="79"/>
      <c r="B89" s="78" t="s">
        <v>168</v>
      </c>
      <c r="C89" s="17"/>
      <c r="D89" s="66"/>
      <c r="E89" s="66"/>
      <c r="F89" s="86" t="str">
        <f t="shared" si="0"/>
        <v/>
      </c>
    </row>
    <row r="90" spans="1:6" ht="12.75">
      <c r="A90" s="79"/>
      <c r="B90" s="78"/>
      <c r="C90" s="17"/>
      <c r="D90" s="66"/>
      <c r="E90" s="66"/>
      <c r="F90" s="86" t="str">
        <f t="shared" si="0"/>
        <v/>
      </c>
    </row>
    <row r="91" spans="1:6" ht="12.75">
      <c r="A91" s="79"/>
      <c r="B91" s="78"/>
      <c r="C91" s="78" t="s">
        <v>53</v>
      </c>
      <c r="D91" s="66">
        <v>76</v>
      </c>
      <c r="E91" s="74"/>
      <c r="F91" s="86">
        <f t="shared" si="0"/>
        <v>0</v>
      </c>
    </row>
    <row r="92" spans="1:6" ht="12.75">
      <c r="A92" s="79"/>
      <c r="C92" s="17"/>
      <c r="D92" s="66"/>
      <c r="E92" s="66"/>
      <c r="F92" s="86" t="str">
        <f t="shared" si="0"/>
        <v/>
      </c>
    </row>
    <row r="93" spans="1:6" ht="12.75">
      <c r="A93" s="79" t="s">
        <v>17</v>
      </c>
      <c r="C93" s="17"/>
      <c r="D93" s="66"/>
      <c r="E93" s="66"/>
      <c r="F93" s="86" t="str">
        <f t="shared" si="0"/>
        <v/>
      </c>
    </row>
    <row r="94" spans="1:6" ht="38.25">
      <c r="A94" s="79"/>
      <c r="B94" s="78" t="s">
        <v>167</v>
      </c>
      <c r="C94" s="17"/>
      <c r="D94" s="66"/>
      <c r="E94" s="66"/>
      <c r="F94" s="86" t="str">
        <f t="shared" si="0"/>
        <v/>
      </c>
    </row>
    <row r="95" spans="1:6" ht="12.75">
      <c r="A95" s="17"/>
      <c r="C95" s="78" t="s">
        <v>62</v>
      </c>
      <c r="D95" s="66">
        <v>6.3</v>
      </c>
      <c r="E95" s="74"/>
      <c r="F95" s="86">
        <f t="shared" si="0"/>
        <v>0</v>
      </c>
    </row>
    <row r="96" spans="1:6" ht="12.75">
      <c r="A96" s="17"/>
      <c r="C96" s="78"/>
      <c r="D96" s="66"/>
      <c r="E96" s="2"/>
      <c r="F96" s="86"/>
    </row>
    <row r="97" spans="1:6" ht="12.75">
      <c r="A97" s="79" t="s">
        <v>30</v>
      </c>
      <c r="C97" s="17"/>
      <c r="D97" s="66"/>
      <c r="E97" s="66"/>
      <c r="F97" s="86" t="str">
        <f t="shared" ref="F97:F106" si="1">IF(D97=0,"",D97*E97)</f>
        <v/>
      </c>
    </row>
    <row r="98" spans="1:6" ht="102">
      <c r="A98" s="79"/>
      <c r="B98" s="78" t="s">
        <v>166</v>
      </c>
      <c r="C98" s="17"/>
      <c r="D98" s="66"/>
      <c r="E98" s="66"/>
      <c r="F98" s="86" t="str">
        <f t="shared" si="1"/>
        <v/>
      </c>
    </row>
    <row r="99" spans="1:6" ht="12.75">
      <c r="A99" s="17"/>
      <c r="C99" s="78" t="s">
        <v>62</v>
      </c>
      <c r="D99" s="66">
        <v>36</v>
      </c>
      <c r="E99" s="74"/>
      <c r="F99" s="86">
        <f t="shared" si="1"/>
        <v>0</v>
      </c>
    </row>
    <row r="100" spans="1:6" ht="12.75">
      <c r="A100" s="79"/>
      <c r="C100" s="17"/>
      <c r="D100" s="66"/>
      <c r="E100" s="66"/>
      <c r="F100" s="86" t="str">
        <f t="shared" si="1"/>
        <v/>
      </c>
    </row>
    <row r="101" spans="1:6" ht="12.75">
      <c r="A101" s="79" t="s">
        <v>139</v>
      </c>
      <c r="C101" s="17"/>
      <c r="D101" s="66"/>
      <c r="E101" s="66"/>
      <c r="F101" s="86" t="str">
        <f t="shared" si="1"/>
        <v/>
      </c>
    </row>
    <row r="102" spans="1:6" ht="76.5">
      <c r="A102" s="79"/>
      <c r="B102" s="78" t="s">
        <v>165</v>
      </c>
      <c r="C102" s="17"/>
      <c r="D102" s="66"/>
      <c r="E102" s="66"/>
      <c r="F102" s="86" t="str">
        <f t="shared" si="1"/>
        <v/>
      </c>
    </row>
    <row r="103" spans="1:6" ht="12.75">
      <c r="A103" s="17"/>
      <c r="C103" s="78" t="s">
        <v>62</v>
      </c>
      <c r="D103" s="66">
        <v>15.9</v>
      </c>
      <c r="E103" s="74"/>
      <c r="F103" s="86">
        <f t="shared" si="1"/>
        <v>0</v>
      </c>
    </row>
    <row r="104" spans="1:6" ht="12.75">
      <c r="A104" s="79" t="s">
        <v>137</v>
      </c>
      <c r="C104" s="17"/>
      <c r="D104" s="66"/>
      <c r="E104" s="66"/>
      <c r="F104" s="86" t="str">
        <f t="shared" si="1"/>
        <v/>
      </c>
    </row>
    <row r="105" spans="1:6" ht="51">
      <c r="A105" s="79"/>
      <c r="B105" s="78" t="s">
        <v>164</v>
      </c>
      <c r="C105" s="17"/>
      <c r="D105" s="66"/>
      <c r="E105" s="66"/>
      <c r="F105" s="86" t="str">
        <f t="shared" si="1"/>
        <v/>
      </c>
    </row>
    <row r="106" spans="1:6" ht="12.75">
      <c r="A106" s="17"/>
      <c r="C106" s="78" t="s">
        <v>62</v>
      </c>
      <c r="D106" s="66">
        <v>52.8</v>
      </c>
      <c r="E106" s="74"/>
      <c r="F106" s="86">
        <f t="shared" si="1"/>
        <v>0</v>
      </c>
    </row>
    <row r="107" spans="1:6" ht="12.75">
      <c r="A107" s="17"/>
      <c r="C107" s="78"/>
      <c r="D107" s="66"/>
      <c r="E107" s="66"/>
      <c r="F107" s="86"/>
    </row>
    <row r="108" spans="1:6" ht="12.75">
      <c r="A108" s="79" t="s">
        <v>135</v>
      </c>
      <c r="C108" s="17"/>
      <c r="D108" s="66"/>
      <c r="E108" s="66"/>
      <c r="F108" s="86" t="str">
        <f>IF(D108=0,"",D108*E108)</f>
        <v/>
      </c>
    </row>
    <row r="109" spans="1:6" ht="51">
      <c r="A109" s="79"/>
      <c r="B109" s="78" t="s">
        <v>163</v>
      </c>
      <c r="C109" s="17"/>
      <c r="D109" s="66"/>
      <c r="E109" s="66"/>
      <c r="F109" s="86" t="str">
        <f>IF(D109=0,"",D109*E109)</f>
        <v/>
      </c>
    </row>
    <row r="110" spans="1:6" ht="12.75">
      <c r="A110" s="79"/>
      <c r="B110" s="78" t="s">
        <v>162</v>
      </c>
      <c r="C110" s="17" t="s">
        <v>53</v>
      </c>
      <c r="D110" s="66">
        <v>100</v>
      </c>
      <c r="E110" s="74"/>
      <c r="F110" s="86">
        <f>IF(D110=0,"",D110*E110)</f>
        <v>0</v>
      </c>
    </row>
    <row r="111" spans="1:6" ht="12.75">
      <c r="A111" s="79"/>
      <c r="B111" s="2" t="s">
        <v>161</v>
      </c>
      <c r="C111" s="17" t="s">
        <v>89</v>
      </c>
      <c r="D111" s="66">
        <v>100</v>
      </c>
      <c r="E111" s="74"/>
      <c r="F111" s="86">
        <f>IF(D111=0,"",D111*E111)</f>
        <v>0</v>
      </c>
    </row>
    <row r="112" spans="1:6" ht="12.75">
      <c r="A112" s="91"/>
      <c r="B112" s="72"/>
      <c r="C112" s="71"/>
      <c r="D112" s="70"/>
      <c r="E112" s="70"/>
      <c r="F112" s="106"/>
    </row>
    <row r="113" spans="1:6">
      <c r="A113" s="67"/>
      <c r="C113" s="17"/>
      <c r="D113" s="65"/>
      <c r="E113" s="65"/>
    </row>
    <row r="114" spans="1:6" ht="18.75" thickBot="1">
      <c r="A114" s="63" t="s">
        <v>160</v>
      </c>
      <c r="B114" s="11"/>
      <c r="C114" s="62"/>
      <c r="D114" s="60"/>
      <c r="E114" s="60"/>
      <c r="F114" s="105">
        <f>SUM(F75:F111)</f>
        <v>0</v>
      </c>
    </row>
    <row r="115" spans="1:6" ht="16.5" thickTop="1">
      <c r="A115" s="67"/>
      <c r="C115" s="17"/>
      <c r="D115" s="65"/>
      <c r="E115" s="65"/>
    </row>
    <row r="116" spans="1:6" ht="20.25">
      <c r="A116" s="107" t="s">
        <v>159</v>
      </c>
      <c r="C116" s="17"/>
      <c r="D116" s="65"/>
      <c r="E116" s="65"/>
    </row>
    <row r="117" spans="1:6">
      <c r="A117" s="8"/>
      <c r="C117" s="17"/>
      <c r="D117" s="65"/>
      <c r="E117" s="65"/>
    </row>
    <row r="118" spans="1:6" ht="12.75">
      <c r="A118" s="13" t="s">
        <v>125</v>
      </c>
      <c r="C118" s="17"/>
      <c r="D118" s="66"/>
      <c r="E118" s="66"/>
      <c r="F118" s="86"/>
    </row>
    <row r="119" spans="1:6" ht="43.5" customHeight="1">
      <c r="A119" s="155" t="s">
        <v>158</v>
      </c>
      <c r="B119" s="155"/>
      <c r="C119" s="155"/>
      <c r="D119" s="155"/>
      <c r="E119" s="155"/>
      <c r="F119" s="155"/>
    </row>
    <row r="120" spans="1:6" ht="29.25" customHeight="1">
      <c r="A120" s="155" t="s">
        <v>157</v>
      </c>
      <c r="B120" s="155"/>
      <c r="C120" s="155"/>
      <c r="D120" s="155"/>
      <c r="E120" s="155"/>
      <c r="F120" s="155"/>
    </row>
    <row r="121" spans="1:6" ht="12.75">
      <c r="C121" s="17"/>
      <c r="D121" s="66"/>
      <c r="E121" s="66"/>
      <c r="F121" s="86"/>
    </row>
    <row r="122" spans="1:6" ht="12.75">
      <c r="A122" s="13" t="s">
        <v>25</v>
      </c>
      <c r="C122" s="17"/>
      <c r="D122" s="66"/>
      <c r="E122" s="66"/>
      <c r="F122" s="86"/>
    </row>
    <row r="123" spans="1:6" ht="63.75">
      <c r="B123" s="78" t="s">
        <v>156</v>
      </c>
      <c r="C123" s="17"/>
      <c r="D123" s="66"/>
      <c r="E123" s="66"/>
      <c r="F123" s="86"/>
    </row>
    <row r="124" spans="1:6" ht="12.75">
      <c r="B124" s="78"/>
      <c r="C124" s="79" t="s">
        <v>62</v>
      </c>
      <c r="D124" s="66">
        <v>2</v>
      </c>
      <c r="E124" s="74"/>
      <c r="F124" s="86">
        <f t="shared" ref="F124:F132" si="2">IF(D124=0,"",D124*E124)</f>
        <v>0</v>
      </c>
    </row>
    <row r="125" spans="1:6" ht="12.75">
      <c r="B125" s="78"/>
      <c r="C125" s="17"/>
      <c r="D125" s="66"/>
      <c r="E125" s="66"/>
      <c r="F125" s="86" t="str">
        <f t="shared" si="2"/>
        <v/>
      </c>
    </row>
    <row r="126" spans="1:6" ht="12.75">
      <c r="A126" s="13" t="s">
        <v>23</v>
      </c>
      <c r="C126" s="17"/>
      <c r="D126" s="66"/>
      <c r="E126" s="66"/>
      <c r="F126" s="86" t="str">
        <f t="shared" si="2"/>
        <v/>
      </c>
    </row>
    <row r="127" spans="1:6" ht="63.75">
      <c r="B127" s="78" t="s">
        <v>155</v>
      </c>
      <c r="C127" s="17"/>
      <c r="D127" s="66"/>
      <c r="E127" s="66"/>
      <c r="F127" s="86" t="str">
        <f t="shared" si="2"/>
        <v/>
      </c>
    </row>
    <row r="128" spans="1:6" ht="12.75">
      <c r="A128" s="17"/>
      <c r="C128" s="17" t="s">
        <v>62</v>
      </c>
      <c r="D128" s="66">
        <v>7</v>
      </c>
      <c r="E128" s="74"/>
      <c r="F128" s="86">
        <f t="shared" si="2"/>
        <v>0</v>
      </c>
    </row>
    <row r="129" spans="1:6" ht="12.75">
      <c r="A129" s="79"/>
      <c r="C129" s="17"/>
      <c r="D129" s="66"/>
      <c r="E129" s="66"/>
      <c r="F129" s="86" t="str">
        <f t="shared" si="2"/>
        <v/>
      </c>
    </row>
    <row r="130" spans="1:6" ht="12.75">
      <c r="A130" s="79" t="s">
        <v>21</v>
      </c>
      <c r="C130" s="17"/>
      <c r="D130" s="66"/>
      <c r="E130" s="66"/>
      <c r="F130" s="86" t="str">
        <f t="shared" si="2"/>
        <v/>
      </c>
    </row>
    <row r="131" spans="1:6" ht="38.25">
      <c r="A131" s="79"/>
      <c r="B131" s="78" t="s">
        <v>154</v>
      </c>
      <c r="C131" s="17"/>
      <c r="D131" s="66"/>
      <c r="E131" s="66"/>
      <c r="F131" s="86" t="str">
        <f t="shared" si="2"/>
        <v/>
      </c>
    </row>
    <row r="132" spans="1:6" ht="12.75">
      <c r="A132" s="79"/>
      <c r="C132" s="17" t="s">
        <v>62</v>
      </c>
      <c r="D132" s="66">
        <v>9</v>
      </c>
      <c r="E132" s="74"/>
      <c r="F132" s="86">
        <f t="shared" si="2"/>
        <v>0</v>
      </c>
    </row>
    <row r="133" spans="1:6" ht="12.75">
      <c r="A133" s="79"/>
      <c r="C133" s="17"/>
      <c r="D133" s="66"/>
      <c r="E133" s="66"/>
      <c r="F133" s="86"/>
    </row>
    <row r="134" spans="1:6" ht="12.75">
      <c r="A134" s="79" t="s">
        <v>19</v>
      </c>
      <c r="C134" s="17"/>
      <c r="D134" s="66"/>
      <c r="E134" s="66"/>
      <c r="F134" s="86" t="str">
        <f>IF(D134=0,"",D134*E134)</f>
        <v/>
      </c>
    </row>
    <row r="135" spans="1:6" ht="38.25">
      <c r="A135" s="79"/>
      <c r="B135" s="78" t="s">
        <v>153</v>
      </c>
      <c r="C135" s="17"/>
      <c r="D135" s="66"/>
      <c r="E135" s="66"/>
      <c r="F135" s="86" t="str">
        <f>IF(D135=0,"",D135*E135)</f>
        <v/>
      </c>
    </row>
    <row r="136" spans="1:6" ht="12.75">
      <c r="A136" s="79"/>
      <c r="C136" s="17" t="s">
        <v>101</v>
      </c>
      <c r="D136" s="66">
        <v>16</v>
      </c>
      <c r="E136" s="74"/>
      <c r="F136" s="86">
        <f>IF(D136=0,"",D136*E136)</f>
        <v>0</v>
      </c>
    </row>
    <row r="137" spans="1:6" ht="12.75">
      <c r="A137" s="79"/>
      <c r="C137" s="17"/>
      <c r="D137" s="66"/>
      <c r="E137" s="66"/>
      <c r="F137" s="86"/>
    </row>
    <row r="138" spans="1:6" ht="12.75">
      <c r="A138" s="79" t="s">
        <v>17</v>
      </c>
      <c r="C138" s="17"/>
      <c r="D138" s="66"/>
      <c r="E138" s="66"/>
      <c r="F138" s="86" t="str">
        <f>IF(D138=0,"",D138*E138)</f>
        <v/>
      </c>
    </row>
    <row r="139" spans="1:6" ht="51">
      <c r="A139" s="79"/>
      <c r="B139" s="78" t="s">
        <v>152</v>
      </c>
      <c r="C139" s="17"/>
      <c r="D139" s="66"/>
      <c r="E139" s="66"/>
      <c r="F139" s="86" t="str">
        <f>IF(D139=0,"",D139*E139)</f>
        <v/>
      </c>
    </row>
    <row r="140" spans="1:6" ht="12.75">
      <c r="A140" s="79"/>
      <c r="C140" s="17" t="s">
        <v>62</v>
      </c>
      <c r="D140" s="66">
        <v>14</v>
      </c>
      <c r="E140" s="74"/>
      <c r="F140" s="86">
        <f>IF(D140=0,"",D140*E140)</f>
        <v>0</v>
      </c>
    </row>
    <row r="141" spans="1:6" ht="12.75">
      <c r="A141" s="91"/>
      <c r="B141" s="72"/>
      <c r="C141" s="71"/>
      <c r="D141" s="70"/>
      <c r="E141" s="70"/>
      <c r="F141" s="106"/>
    </row>
    <row r="142" spans="1:6">
      <c r="A142" s="67"/>
      <c r="C142" s="17"/>
      <c r="D142" s="65"/>
      <c r="E142" s="65"/>
    </row>
    <row r="143" spans="1:6" ht="18.75" thickBot="1">
      <c r="A143" s="63" t="s">
        <v>151</v>
      </c>
      <c r="B143" s="11"/>
      <c r="C143" s="62"/>
      <c r="D143" s="60"/>
      <c r="E143" s="60"/>
      <c r="F143" s="105">
        <f>SUM(F124:F140)</f>
        <v>0</v>
      </c>
    </row>
    <row r="144" spans="1:6" ht="16.5" thickTop="1">
      <c r="A144" s="67"/>
      <c r="C144" s="17"/>
      <c r="D144" s="65"/>
      <c r="E144" s="65"/>
    </row>
    <row r="145" spans="1:6" ht="20.25">
      <c r="A145" s="104" t="s">
        <v>150</v>
      </c>
      <c r="C145" s="17"/>
      <c r="D145" s="66"/>
      <c r="E145" s="65"/>
      <c r="F145" s="64"/>
    </row>
    <row r="146" spans="1:6">
      <c r="A146" s="67"/>
      <c r="C146" s="17"/>
      <c r="D146" s="66"/>
      <c r="E146" s="65"/>
      <c r="F146" s="64"/>
    </row>
    <row r="147" spans="1:6" ht="12.75">
      <c r="A147" s="89" t="s">
        <v>125</v>
      </c>
      <c r="C147" s="17"/>
      <c r="D147" s="66"/>
      <c r="E147" s="66"/>
      <c r="F147" s="64"/>
    </row>
    <row r="148" spans="1:6" ht="72" customHeight="1">
      <c r="A148" s="156" t="s">
        <v>149</v>
      </c>
      <c r="B148" s="156"/>
      <c r="C148" s="156"/>
      <c r="D148" s="156"/>
      <c r="E148" s="156"/>
      <c r="F148" s="156"/>
    </row>
    <row r="149" spans="1:6" ht="117.75" customHeight="1">
      <c r="A149" s="156" t="s">
        <v>148</v>
      </c>
      <c r="B149" s="156"/>
      <c r="C149" s="156"/>
      <c r="D149" s="156"/>
      <c r="E149" s="156"/>
      <c r="F149" s="156"/>
    </row>
    <row r="150" spans="1:6" ht="12.75">
      <c r="A150" s="103" t="s">
        <v>147</v>
      </c>
      <c r="C150" s="17"/>
      <c r="D150" s="66"/>
      <c r="E150" s="66"/>
      <c r="F150" s="64"/>
    </row>
    <row r="151" spans="1:6" ht="12.75">
      <c r="A151" s="103" t="s">
        <v>146</v>
      </c>
      <c r="C151" s="17"/>
      <c r="D151" s="66"/>
      <c r="E151" s="66"/>
      <c r="F151" s="64"/>
    </row>
    <row r="152" spans="1:6" ht="12.75">
      <c r="A152" s="103"/>
      <c r="C152" s="17"/>
      <c r="D152" s="66"/>
      <c r="E152" s="66"/>
      <c r="F152" s="64"/>
    </row>
    <row r="153" spans="1:6" ht="12.75">
      <c r="A153" s="79" t="s">
        <v>25</v>
      </c>
      <c r="C153" s="17"/>
      <c r="D153" s="66"/>
      <c r="E153" s="66"/>
      <c r="F153" s="64"/>
    </row>
    <row r="154" spans="1:6" ht="38.25">
      <c r="A154" s="79"/>
      <c r="B154" s="78" t="s">
        <v>145</v>
      </c>
      <c r="C154" s="17"/>
      <c r="D154" s="66"/>
      <c r="E154" s="66"/>
      <c r="F154" s="64"/>
    </row>
    <row r="155" spans="1:6" ht="12.75">
      <c r="A155" s="79"/>
      <c r="C155" s="78" t="s">
        <v>62</v>
      </c>
      <c r="D155" s="66">
        <v>1.35</v>
      </c>
      <c r="E155" s="74"/>
      <c r="F155" s="86">
        <f>IF(D155=0,"",D155*E155)</f>
        <v>0</v>
      </c>
    </row>
    <row r="156" spans="1:6" ht="12.75">
      <c r="A156" s="79" t="s">
        <v>23</v>
      </c>
      <c r="C156" s="17"/>
      <c r="D156" s="66"/>
      <c r="E156" s="66"/>
      <c r="F156" s="86" t="str">
        <f>IF(D156=0,"",D156*E156)</f>
        <v/>
      </c>
    </row>
    <row r="157" spans="1:6" ht="38.25">
      <c r="A157" s="79"/>
      <c r="B157" s="78" t="s">
        <v>144</v>
      </c>
      <c r="C157" s="17"/>
      <c r="D157" s="66"/>
      <c r="E157" s="66"/>
      <c r="F157" s="86" t="str">
        <f>IF(D157=0,"",D157*E157)</f>
        <v/>
      </c>
    </row>
    <row r="158" spans="1:6" ht="12.75">
      <c r="A158" s="79"/>
      <c r="C158" s="78" t="s">
        <v>62</v>
      </c>
      <c r="D158" s="66">
        <v>1.58</v>
      </c>
      <c r="E158" s="74"/>
      <c r="F158" s="86">
        <f>IF(D158=0,"",D158*E158)</f>
        <v>0</v>
      </c>
    </row>
    <row r="159" spans="1:6" ht="12.75">
      <c r="A159" s="79" t="s">
        <v>21</v>
      </c>
      <c r="C159" s="78"/>
      <c r="D159" s="66"/>
      <c r="E159" s="66"/>
      <c r="F159" s="86"/>
    </row>
    <row r="160" spans="1:6" ht="38.25">
      <c r="A160" s="79"/>
      <c r="B160" s="102" t="s">
        <v>143</v>
      </c>
      <c r="C160" s="78"/>
      <c r="D160" s="66"/>
      <c r="E160" s="66"/>
      <c r="F160" s="86"/>
    </row>
    <row r="161" spans="1:6" ht="12.75">
      <c r="A161" s="79"/>
      <c r="C161" s="78" t="s">
        <v>62</v>
      </c>
      <c r="D161" s="66">
        <v>9.3000000000000007</v>
      </c>
      <c r="E161" s="74"/>
      <c r="F161" s="86">
        <f>IF(D161=0,"",D161*E161)</f>
        <v>0</v>
      </c>
    </row>
    <row r="162" spans="1:6" ht="12.75">
      <c r="A162" s="79" t="s">
        <v>19</v>
      </c>
      <c r="C162" s="78"/>
      <c r="D162" s="66"/>
      <c r="E162" s="66"/>
      <c r="F162" s="86"/>
    </row>
    <row r="163" spans="1:6" ht="38.25">
      <c r="A163" s="79"/>
      <c r="B163" s="102" t="s">
        <v>142</v>
      </c>
      <c r="C163" s="78"/>
      <c r="D163" s="66"/>
      <c r="E163" s="66"/>
      <c r="F163" s="86"/>
    </row>
    <row r="164" spans="1:6" ht="12.75">
      <c r="A164" s="79"/>
      <c r="C164" s="78" t="s">
        <v>62</v>
      </c>
      <c r="D164" s="66">
        <v>22.65</v>
      </c>
      <c r="E164" s="74"/>
      <c r="F164" s="86">
        <f>IF(D164=0,"",D164*E164)</f>
        <v>0</v>
      </c>
    </row>
    <row r="165" spans="1:6" ht="12.75">
      <c r="A165" s="79"/>
      <c r="C165" s="78"/>
      <c r="D165" s="66"/>
      <c r="E165" s="66"/>
      <c r="F165" s="86"/>
    </row>
    <row r="166" spans="1:6" ht="12.75">
      <c r="A166" s="79" t="s">
        <v>17</v>
      </c>
      <c r="C166" s="17"/>
      <c r="D166" s="66"/>
      <c r="E166" s="66"/>
      <c r="F166" s="86" t="str">
        <f>IF(D166=0,"",D166*E166)</f>
        <v/>
      </c>
    </row>
    <row r="167" spans="1:6" ht="38.25">
      <c r="A167" s="79"/>
      <c r="B167" s="102" t="s">
        <v>141</v>
      </c>
      <c r="C167" s="17"/>
      <c r="D167" s="66"/>
      <c r="E167" s="66"/>
      <c r="F167" s="86" t="str">
        <f>IF(D167=0,"",D167*E167)</f>
        <v/>
      </c>
    </row>
    <row r="168" spans="1:6" ht="12.75">
      <c r="A168" s="79" t="s">
        <v>2</v>
      </c>
      <c r="C168" s="78" t="s">
        <v>62</v>
      </c>
      <c r="D168" s="66">
        <v>4.9000000000000004</v>
      </c>
      <c r="E168" s="74"/>
      <c r="F168" s="86">
        <f>IF(D168=0,"",D168*E168)</f>
        <v>0</v>
      </c>
    </row>
    <row r="169" spans="1:6" ht="12.75">
      <c r="A169" s="79"/>
      <c r="C169" s="78"/>
      <c r="D169" s="66"/>
      <c r="E169" s="66"/>
      <c r="F169" s="86"/>
    </row>
    <row r="170" spans="1:6" ht="12.75">
      <c r="A170" s="79" t="s">
        <v>30</v>
      </c>
      <c r="C170" s="17"/>
      <c r="D170" s="66"/>
      <c r="E170" s="66"/>
      <c r="F170" s="86" t="str">
        <f>IF(D170=0,"",D170*E170)</f>
        <v/>
      </c>
    </row>
    <row r="171" spans="1:6" ht="38.25">
      <c r="A171" s="79"/>
      <c r="B171" s="102" t="s">
        <v>140</v>
      </c>
      <c r="C171" s="17"/>
      <c r="D171" s="66"/>
      <c r="E171" s="66"/>
      <c r="F171" s="86" t="str">
        <f>IF(D171=0,"",D171*E171)</f>
        <v/>
      </c>
    </row>
    <row r="172" spans="1:6" ht="12.75">
      <c r="A172" s="79" t="s">
        <v>2</v>
      </c>
      <c r="C172" s="78" t="s">
        <v>62</v>
      </c>
      <c r="D172" s="66">
        <v>8.26</v>
      </c>
      <c r="E172" s="74"/>
      <c r="F172" s="86">
        <f>IF(D172=0,"",D172*E172)</f>
        <v>0</v>
      </c>
    </row>
    <row r="173" spans="1:6" ht="12.75">
      <c r="A173" s="79"/>
      <c r="C173" s="78"/>
      <c r="D173" s="66"/>
      <c r="E173" s="66"/>
      <c r="F173" s="86"/>
    </row>
    <row r="174" spans="1:6" ht="12.75">
      <c r="A174" s="79" t="s">
        <v>139</v>
      </c>
      <c r="C174" s="17"/>
      <c r="D174" s="66"/>
      <c r="E174" s="66"/>
      <c r="F174" s="86" t="str">
        <f>IF(D174=0,"",D174*E174)</f>
        <v/>
      </c>
    </row>
    <row r="175" spans="1:6" ht="38.25">
      <c r="A175" s="79"/>
      <c r="B175" s="102" t="s">
        <v>138</v>
      </c>
      <c r="C175" s="17"/>
      <c r="D175" s="66"/>
      <c r="E175" s="66"/>
      <c r="F175" s="86" t="str">
        <f>IF(D175=0,"",D175*E175)</f>
        <v/>
      </c>
    </row>
    <row r="176" spans="1:6" ht="12.75">
      <c r="A176" s="79" t="s">
        <v>2</v>
      </c>
      <c r="C176" s="78" t="s">
        <v>62</v>
      </c>
      <c r="D176" s="66">
        <v>3.5</v>
      </c>
      <c r="E176" s="74"/>
      <c r="F176" s="86">
        <f>IF(D176=0,"",D176*E176)</f>
        <v>0</v>
      </c>
    </row>
    <row r="177" spans="1:6" ht="12.75">
      <c r="A177" s="79"/>
      <c r="C177" s="78"/>
      <c r="D177" s="66"/>
      <c r="E177" s="66"/>
      <c r="F177" s="86"/>
    </row>
    <row r="178" spans="1:6" ht="12.75">
      <c r="A178" s="79" t="s">
        <v>137</v>
      </c>
      <c r="C178" s="17"/>
      <c r="D178" s="66"/>
      <c r="E178" s="66"/>
      <c r="F178" s="86" t="str">
        <f>IF(D178=0,"",D178*E178)</f>
        <v/>
      </c>
    </row>
    <row r="179" spans="1:6" ht="38.25">
      <c r="A179" s="79"/>
      <c r="B179" s="102" t="s">
        <v>136</v>
      </c>
      <c r="C179" s="17"/>
      <c r="D179" s="66"/>
      <c r="E179" s="66"/>
      <c r="F179" s="86" t="str">
        <f>IF(D179=0,"",D179*E179)</f>
        <v/>
      </c>
    </row>
    <row r="180" spans="1:6" ht="12.75">
      <c r="A180" s="79" t="s">
        <v>2</v>
      </c>
      <c r="C180" s="78" t="s">
        <v>62</v>
      </c>
      <c r="D180" s="66">
        <v>16</v>
      </c>
      <c r="E180" s="74"/>
      <c r="F180" s="86">
        <f>IF(D180=0,"",D180*E180)</f>
        <v>0</v>
      </c>
    </row>
    <row r="181" spans="1:6" ht="12.75">
      <c r="A181" s="79"/>
      <c r="C181" s="78"/>
      <c r="D181" s="66"/>
      <c r="E181" s="66"/>
      <c r="F181" s="86"/>
    </row>
    <row r="182" spans="1:6" ht="12.75">
      <c r="A182" s="101" t="s">
        <v>135</v>
      </c>
      <c r="B182" s="98"/>
      <c r="C182" s="99"/>
      <c r="D182" s="94"/>
      <c r="E182" s="94"/>
      <c r="F182" s="93" t="str">
        <f t="shared" ref="F182:F191" si="3">IF(D182=0,"",D182*E182)</f>
        <v/>
      </c>
    </row>
    <row r="183" spans="1:6" ht="51">
      <c r="A183" s="97"/>
      <c r="B183" s="95" t="s">
        <v>134</v>
      </c>
      <c r="C183" s="99"/>
      <c r="D183" s="94"/>
      <c r="E183" s="94"/>
      <c r="F183" s="93" t="str">
        <f t="shared" si="3"/>
        <v/>
      </c>
    </row>
    <row r="184" spans="1:6" ht="25.5">
      <c r="A184" s="97"/>
      <c r="B184" s="95" t="s">
        <v>133</v>
      </c>
      <c r="C184" s="99"/>
      <c r="D184" s="94"/>
      <c r="E184" s="94"/>
      <c r="F184" s="93" t="str">
        <f t="shared" si="3"/>
        <v/>
      </c>
    </row>
    <row r="185" spans="1:6" ht="25.5">
      <c r="A185" s="97"/>
      <c r="B185" s="95" t="s">
        <v>132</v>
      </c>
      <c r="C185" s="99"/>
      <c r="D185" s="94"/>
      <c r="E185" s="94"/>
      <c r="F185" s="93" t="str">
        <f t="shared" si="3"/>
        <v/>
      </c>
    </row>
    <row r="186" spans="1:6" ht="12.75">
      <c r="A186" s="101"/>
      <c r="B186" s="98"/>
      <c r="C186" s="99"/>
      <c r="D186" s="94"/>
      <c r="E186" s="94"/>
      <c r="F186" s="93" t="str">
        <f t="shared" si="3"/>
        <v/>
      </c>
    </row>
    <row r="187" spans="1:6" ht="12.75">
      <c r="A187" s="97"/>
      <c r="B187" s="100" t="s">
        <v>131</v>
      </c>
      <c r="C187" s="99"/>
      <c r="D187" s="94"/>
      <c r="E187" s="94"/>
      <c r="F187" s="93" t="str">
        <f t="shared" si="3"/>
        <v/>
      </c>
    </row>
    <row r="188" spans="1:6" ht="12.75">
      <c r="A188" s="97"/>
      <c r="B188" s="98"/>
      <c r="C188" s="95" t="s">
        <v>95</v>
      </c>
      <c r="D188" s="94">
        <v>10244</v>
      </c>
      <c r="E188" s="74"/>
      <c r="F188" s="93">
        <f t="shared" si="3"/>
        <v>0</v>
      </c>
    </row>
    <row r="189" spans="1:6" ht="12.75">
      <c r="A189" s="97"/>
      <c r="B189" s="95"/>
      <c r="C189" s="99"/>
      <c r="D189" s="94"/>
      <c r="E189" s="94"/>
      <c r="F189" s="93" t="str">
        <f t="shared" si="3"/>
        <v/>
      </c>
    </row>
    <row r="190" spans="1:6" ht="12.75">
      <c r="A190" s="97"/>
      <c r="B190" s="100" t="s">
        <v>130</v>
      </c>
      <c r="C190" s="99"/>
      <c r="D190" s="94"/>
      <c r="E190" s="94"/>
      <c r="F190" s="93" t="str">
        <f t="shared" si="3"/>
        <v/>
      </c>
    </row>
    <row r="191" spans="1:6" ht="12.75">
      <c r="A191" s="97"/>
      <c r="B191" s="98"/>
      <c r="C191" s="95" t="s">
        <v>95</v>
      </c>
      <c r="D191" s="94">
        <v>1033</v>
      </c>
      <c r="E191" s="74"/>
      <c r="F191" s="93">
        <f t="shared" si="3"/>
        <v>0</v>
      </c>
    </row>
    <row r="192" spans="1:6" ht="12.75">
      <c r="A192" s="97"/>
      <c r="B192" s="98"/>
      <c r="C192" s="95"/>
      <c r="D192" s="94"/>
      <c r="E192" s="94"/>
      <c r="F192" s="93"/>
    </row>
    <row r="193" spans="1:6" ht="12.75">
      <c r="A193" s="97"/>
      <c r="B193" s="96" t="s">
        <v>129</v>
      </c>
      <c r="C193" s="95" t="s">
        <v>95</v>
      </c>
      <c r="D193" s="94">
        <v>977</v>
      </c>
      <c r="E193" s="74"/>
      <c r="F193" s="93">
        <f>IF(D193=0,"",D193*E193)</f>
        <v>0</v>
      </c>
    </row>
    <row r="194" spans="1:6" ht="12.75">
      <c r="A194" s="92"/>
      <c r="B194" s="72"/>
      <c r="C194" s="91" t="s">
        <v>128</v>
      </c>
      <c r="D194" s="70"/>
      <c r="E194" s="70"/>
      <c r="F194" s="68"/>
    </row>
    <row r="195" spans="1:6">
      <c r="A195" s="67"/>
      <c r="C195" s="17"/>
      <c r="D195" s="66"/>
      <c r="E195" s="65"/>
      <c r="F195" s="64"/>
    </row>
    <row r="196" spans="1:6" ht="18.75" thickBot="1">
      <c r="A196" s="63" t="s">
        <v>127</v>
      </c>
      <c r="B196" s="11"/>
      <c r="C196" s="62"/>
      <c r="D196" s="61"/>
      <c r="E196" s="60"/>
      <c r="F196" s="59">
        <f>SUM(F154:F193)</f>
        <v>0</v>
      </c>
    </row>
    <row r="197" spans="1:6" ht="16.5" thickTop="1"/>
    <row r="198" spans="1:6" ht="23.25">
      <c r="A198" s="82" t="s">
        <v>126</v>
      </c>
      <c r="C198" s="17"/>
      <c r="D198" s="66"/>
      <c r="E198" s="65"/>
      <c r="F198" s="64"/>
    </row>
    <row r="199" spans="1:6" ht="23.25">
      <c r="A199" s="90"/>
      <c r="C199" s="17"/>
      <c r="D199" s="66"/>
      <c r="E199" s="65"/>
      <c r="F199" s="64"/>
    </row>
    <row r="200" spans="1:6" ht="12.75">
      <c r="A200" s="89" t="s">
        <v>125</v>
      </c>
      <c r="C200" s="17"/>
      <c r="D200" s="66"/>
      <c r="E200" s="66"/>
      <c r="F200" s="64"/>
    </row>
    <row r="201" spans="1:6" ht="54" customHeight="1">
      <c r="A201" s="155" t="s">
        <v>124</v>
      </c>
      <c r="B201" s="156"/>
      <c r="C201" s="156"/>
      <c r="D201" s="156"/>
      <c r="E201" s="156"/>
      <c r="F201" s="156"/>
    </row>
    <row r="202" spans="1:6" ht="27.75" customHeight="1">
      <c r="A202" s="156" t="s">
        <v>123</v>
      </c>
      <c r="B202" s="156"/>
      <c r="C202" s="156"/>
      <c r="D202" s="156"/>
      <c r="E202" s="156"/>
      <c r="F202" s="156"/>
    </row>
    <row r="203" spans="1:6" ht="12.75">
      <c r="A203" s="89" t="s">
        <v>122</v>
      </c>
      <c r="C203" s="17"/>
      <c r="D203" s="66"/>
      <c r="E203" s="66"/>
      <c r="F203" s="64"/>
    </row>
    <row r="204" spans="1:6" ht="12.75">
      <c r="A204" s="79" t="s">
        <v>2</v>
      </c>
      <c r="C204" s="17"/>
      <c r="D204" s="66"/>
      <c r="E204" s="66"/>
      <c r="F204" s="64"/>
    </row>
    <row r="205" spans="1:6" ht="12.75">
      <c r="A205" s="89" t="s">
        <v>2</v>
      </c>
      <c r="C205" s="17"/>
      <c r="D205" s="66"/>
      <c r="E205" s="66"/>
      <c r="F205" s="64"/>
    </row>
    <row r="206" spans="1:6" ht="12.75">
      <c r="A206" s="79" t="s">
        <v>25</v>
      </c>
      <c r="C206" s="17"/>
      <c r="D206" s="66"/>
      <c r="E206" s="66"/>
      <c r="F206" s="64"/>
    </row>
    <row r="207" spans="1:6" ht="38.25">
      <c r="B207" s="78" t="s">
        <v>121</v>
      </c>
      <c r="C207" s="17"/>
      <c r="D207" s="66"/>
      <c r="E207" s="66"/>
      <c r="F207" s="64"/>
    </row>
    <row r="208" spans="1:6" ht="12.75">
      <c r="A208" s="79"/>
      <c r="C208" s="17" t="s">
        <v>101</v>
      </c>
      <c r="D208" s="66">
        <v>43.8</v>
      </c>
      <c r="E208" s="74"/>
      <c r="F208" s="86">
        <f>IF(D208=0,"",D208*E208)</f>
        <v>0</v>
      </c>
    </row>
    <row r="209" spans="1:6" ht="12.75">
      <c r="A209" s="79" t="s">
        <v>23</v>
      </c>
      <c r="C209" s="17"/>
      <c r="D209" s="66"/>
      <c r="E209" s="66"/>
      <c r="F209" s="86"/>
    </row>
    <row r="210" spans="1:6" ht="25.5">
      <c r="B210" s="78" t="s">
        <v>120</v>
      </c>
      <c r="C210" s="17"/>
      <c r="D210" s="66"/>
      <c r="E210" s="66"/>
      <c r="F210" s="86"/>
    </row>
    <row r="211" spans="1:6" ht="12.75">
      <c r="A211" s="17"/>
      <c r="C211" s="17" t="s">
        <v>53</v>
      </c>
      <c r="D211" s="66">
        <v>21.9</v>
      </c>
      <c r="E211" s="74"/>
      <c r="F211" s="86">
        <f>IF(D211=0,"",D211*E211)</f>
        <v>0</v>
      </c>
    </row>
    <row r="212" spans="1:6" ht="12.75">
      <c r="A212" s="79"/>
      <c r="C212" s="17"/>
      <c r="D212" s="66"/>
      <c r="E212" s="66"/>
      <c r="F212" s="86"/>
    </row>
    <row r="213" spans="1:6" ht="12.75">
      <c r="A213" s="79" t="s">
        <v>21</v>
      </c>
      <c r="C213" s="17"/>
      <c r="D213" s="66"/>
      <c r="E213" s="66"/>
      <c r="F213" s="86"/>
    </row>
    <row r="214" spans="1:6" ht="102">
      <c r="B214" s="83" t="s">
        <v>119</v>
      </c>
      <c r="C214" s="17"/>
      <c r="D214" s="66"/>
      <c r="E214" s="66"/>
      <c r="F214" s="86"/>
    </row>
    <row r="215" spans="1:6" ht="12.75">
      <c r="A215" s="17"/>
      <c r="C215" s="17" t="s">
        <v>53</v>
      </c>
      <c r="D215" s="66">
        <v>110.8</v>
      </c>
      <c r="E215" s="74"/>
      <c r="F215" s="86">
        <f>IF(D215=0,"",D215*E215)</f>
        <v>0</v>
      </c>
    </row>
    <row r="216" spans="1:6" ht="12.75">
      <c r="A216" s="17"/>
      <c r="C216" s="17"/>
      <c r="D216" s="66"/>
      <c r="E216" s="66"/>
      <c r="F216" s="86"/>
    </row>
    <row r="217" spans="1:6" ht="12.75">
      <c r="A217" s="89" t="s">
        <v>19</v>
      </c>
      <c r="C217" s="17"/>
      <c r="D217" s="66"/>
      <c r="E217" s="66"/>
      <c r="F217" s="86"/>
    </row>
    <row r="218" spans="1:6" ht="89.25">
      <c r="B218" s="83" t="s">
        <v>118</v>
      </c>
      <c r="C218" s="17"/>
      <c r="D218" s="66"/>
      <c r="E218" s="66"/>
      <c r="F218" s="86" t="str">
        <f>IF(D218=0,"",D218*E218)</f>
        <v/>
      </c>
    </row>
    <row r="219" spans="1:6" ht="12.75">
      <c r="A219" s="17"/>
      <c r="C219" s="79" t="s">
        <v>53</v>
      </c>
      <c r="D219" s="66">
        <v>37</v>
      </c>
      <c r="E219" s="74"/>
      <c r="F219" s="86">
        <f>IF(D219=0,"",D219*E219)</f>
        <v>0</v>
      </c>
    </row>
    <row r="220" spans="1:6" ht="12.75">
      <c r="A220" s="17"/>
      <c r="C220" s="17"/>
      <c r="D220" s="66"/>
      <c r="E220" s="66"/>
      <c r="F220" s="86"/>
    </row>
    <row r="221" spans="1:6" ht="12.75">
      <c r="A221" s="79" t="s">
        <v>17</v>
      </c>
      <c r="C221" s="17"/>
      <c r="D221" s="66"/>
      <c r="E221" s="66"/>
      <c r="F221" s="86" t="str">
        <f>IF(D221=0,"",D221*E221)</f>
        <v/>
      </c>
    </row>
    <row r="222" spans="1:6" ht="63.75">
      <c r="A222" s="79"/>
      <c r="B222" s="88" t="s">
        <v>117</v>
      </c>
      <c r="C222" s="17"/>
      <c r="D222" s="66"/>
      <c r="E222" s="66"/>
      <c r="F222" s="86"/>
    </row>
    <row r="223" spans="1:6">
      <c r="A223" s="17"/>
      <c r="B223" s="87"/>
      <c r="C223" s="79" t="s">
        <v>101</v>
      </c>
      <c r="D223" s="66">
        <v>33</v>
      </c>
      <c r="E223" s="74"/>
      <c r="F223" s="86">
        <f>IF(D223=0,"",D223*E223)</f>
        <v>0</v>
      </c>
    </row>
    <row r="224" spans="1:6">
      <c r="A224" s="17"/>
      <c r="B224" s="87"/>
      <c r="C224" s="79"/>
      <c r="D224" s="66"/>
      <c r="E224" s="66"/>
      <c r="F224" s="86"/>
    </row>
    <row r="225" spans="1:6" ht="12.75">
      <c r="A225" s="79" t="s">
        <v>30</v>
      </c>
      <c r="C225" s="17"/>
      <c r="D225" s="66"/>
      <c r="E225" s="66"/>
      <c r="F225" s="86" t="str">
        <f>IF(D225=0,"",D225*E225)</f>
        <v/>
      </c>
    </row>
    <row r="226" spans="1:6" ht="102">
      <c r="A226" s="79"/>
      <c r="B226" s="88" t="s">
        <v>219</v>
      </c>
      <c r="C226" s="17"/>
      <c r="D226" s="66"/>
      <c r="E226" s="66"/>
      <c r="F226" s="86"/>
    </row>
    <row r="227" spans="1:6">
      <c r="A227" s="17"/>
      <c r="B227" s="87"/>
      <c r="C227" s="79" t="s">
        <v>62</v>
      </c>
      <c r="D227" s="66">
        <v>8.25</v>
      </c>
      <c r="E227" s="74"/>
      <c r="F227" s="86">
        <f>IF(D227=0,"",D227*E227)</f>
        <v>0</v>
      </c>
    </row>
    <row r="228" spans="1:6">
      <c r="A228" s="73"/>
      <c r="B228" s="72"/>
      <c r="C228" s="71"/>
      <c r="D228" s="70"/>
      <c r="E228" s="69"/>
      <c r="F228" s="68"/>
    </row>
    <row r="229" spans="1:6">
      <c r="A229" s="67"/>
      <c r="C229" s="17"/>
      <c r="D229" s="66"/>
      <c r="E229" s="65"/>
      <c r="F229" s="64"/>
    </row>
    <row r="230" spans="1:6" ht="18.75" thickBot="1">
      <c r="A230" s="63" t="s">
        <v>116</v>
      </c>
      <c r="B230" s="85"/>
      <c r="C230" s="62"/>
      <c r="D230" s="61"/>
      <c r="E230" s="60"/>
      <c r="F230" s="59">
        <f>SUM(F207:F227)</f>
        <v>0</v>
      </c>
    </row>
    <row r="231" spans="1:6" ht="16.5" thickTop="1">
      <c r="A231" s="67"/>
      <c r="C231" s="17"/>
      <c r="D231" s="66"/>
      <c r="E231" s="65"/>
      <c r="F231" s="64"/>
    </row>
    <row r="232" spans="1:6" ht="23.25">
      <c r="A232" s="82" t="s">
        <v>115</v>
      </c>
      <c r="C232" s="17"/>
      <c r="D232" s="66"/>
      <c r="E232" s="65"/>
      <c r="F232" s="64"/>
    </row>
    <row r="233" spans="1:6">
      <c r="A233" s="80"/>
      <c r="C233" s="17"/>
      <c r="D233" s="66"/>
      <c r="E233" s="65"/>
      <c r="F233" s="64"/>
    </row>
    <row r="234" spans="1:6" ht="12.75">
      <c r="A234" s="79" t="s">
        <v>25</v>
      </c>
      <c r="C234" s="17"/>
      <c r="D234" s="66"/>
      <c r="E234" s="66"/>
      <c r="F234" s="64"/>
    </row>
    <row r="235" spans="1:6" ht="76.5">
      <c r="B235" s="83" t="s">
        <v>114</v>
      </c>
      <c r="C235" s="17"/>
      <c r="D235" s="66"/>
      <c r="E235" s="66"/>
      <c r="F235" s="64"/>
    </row>
    <row r="236" spans="1:6" ht="12.75">
      <c r="C236" s="79" t="s">
        <v>53</v>
      </c>
      <c r="D236" s="66">
        <v>138</v>
      </c>
      <c r="E236" s="74"/>
      <c r="F236" s="64">
        <f>IF(D236=0,"",D236*E236)</f>
        <v>0</v>
      </c>
    </row>
    <row r="237" spans="1:6" ht="12.75">
      <c r="C237" s="79"/>
      <c r="D237" s="66"/>
      <c r="E237" s="66"/>
      <c r="F237" s="64"/>
    </row>
    <row r="238" spans="1:6" ht="12.75">
      <c r="A238" s="17"/>
      <c r="C238" s="79"/>
      <c r="D238" s="66"/>
      <c r="E238" s="66"/>
      <c r="F238" s="64"/>
    </row>
    <row r="239" spans="1:6" ht="12.75">
      <c r="A239" s="79">
        <v>2</v>
      </c>
      <c r="C239" s="17"/>
      <c r="D239" s="66"/>
      <c r="E239" s="66"/>
      <c r="F239" s="64" t="str">
        <f>IF(D239=0,"",D239*E239)</f>
        <v/>
      </c>
    </row>
    <row r="240" spans="1:6" ht="63.75">
      <c r="B240" s="83" t="s">
        <v>113</v>
      </c>
      <c r="C240" s="17"/>
      <c r="D240" s="66"/>
      <c r="E240" s="66"/>
      <c r="F240" s="64" t="str">
        <f>IF(D240=0,"",D240*E240)</f>
        <v/>
      </c>
    </row>
    <row r="241" spans="1:6" ht="12.75">
      <c r="A241" s="17"/>
      <c r="C241" s="79" t="s">
        <v>53</v>
      </c>
      <c r="D241" s="66">
        <v>60</v>
      </c>
      <c r="E241" s="74"/>
      <c r="F241" s="64">
        <f>IF(D241=0,"",D241*E241)</f>
        <v>0</v>
      </c>
    </row>
    <row r="242" spans="1:6" ht="12.75">
      <c r="A242" s="17"/>
      <c r="C242" s="79"/>
      <c r="D242" s="66"/>
      <c r="E242" s="66"/>
      <c r="F242" s="64"/>
    </row>
    <row r="243" spans="1:6" ht="12.75">
      <c r="A243" s="79">
        <v>3</v>
      </c>
      <c r="C243" s="79"/>
      <c r="D243" s="66"/>
      <c r="E243" s="66"/>
      <c r="F243" s="64"/>
    </row>
    <row r="244" spans="1:6" ht="63.75">
      <c r="A244" s="17"/>
      <c r="B244" s="84" t="s">
        <v>112</v>
      </c>
      <c r="C244" s="79"/>
      <c r="D244" s="66"/>
      <c r="E244" s="66"/>
      <c r="F244" s="64"/>
    </row>
    <row r="245" spans="1:6" ht="12.75">
      <c r="A245" s="17"/>
      <c r="C245" s="79" t="s">
        <v>101</v>
      </c>
      <c r="D245" s="66">
        <v>11.6</v>
      </c>
      <c r="E245" s="74"/>
      <c r="F245" s="64">
        <f>IF(D245=0,"",D245*E245)</f>
        <v>0</v>
      </c>
    </row>
    <row r="246" spans="1:6">
      <c r="A246" s="73"/>
      <c r="B246" s="72"/>
      <c r="C246" s="71"/>
      <c r="D246" s="70"/>
      <c r="E246" s="69"/>
      <c r="F246" s="68"/>
    </row>
    <row r="247" spans="1:6">
      <c r="A247" s="67"/>
      <c r="C247" s="17"/>
      <c r="D247" s="66"/>
      <c r="E247" s="65"/>
      <c r="F247" s="64"/>
    </row>
    <row r="248" spans="1:6" ht="18.75" thickBot="1">
      <c r="A248" s="63" t="s">
        <v>111</v>
      </c>
      <c r="B248" s="11"/>
      <c r="C248" s="62"/>
      <c r="D248" s="61"/>
      <c r="E248" s="60"/>
      <c r="F248" s="59">
        <f>SUM(F235:F245)</f>
        <v>0</v>
      </c>
    </row>
    <row r="249" spans="1:6" ht="16.5" thickTop="1"/>
    <row r="250" spans="1:6" ht="23.25">
      <c r="A250" s="82" t="s">
        <v>110</v>
      </c>
      <c r="C250" s="17"/>
      <c r="D250" s="66"/>
      <c r="E250" s="65"/>
      <c r="F250" s="64"/>
    </row>
    <row r="251" spans="1:6">
      <c r="A251" s="80"/>
      <c r="C251" s="17"/>
      <c r="D251" s="66"/>
      <c r="E251" s="65"/>
      <c r="F251" s="64"/>
    </row>
    <row r="252" spans="1:6" ht="12.75">
      <c r="A252" s="79" t="s">
        <v>25</v>
      </c>
      <c r="C252" s="17"/>
      <c r="D252" s="66"/>
      <c r="E252" s="66"/>
      <c r="F252" s="64"/>
    </row>
    <row r="253" spans="1:6" ht="63.75">
      <c r="B253" s="84" t="s">
        <v>109</v>
      </c>
      <c r="C253" s="17"/>
      <c r="D253" s="66"/>
      <c r="E253" s="66"/>
      <c r="F253" s="64"/>
    </row>
    <row r="254" spans="1:6" ht="12.75">
      <c r="B254" s="2" t="s">
        <v>108</v>
      </c>
      <c r="C254" s="79" t="s">
        <v>95</v>
      </c>
      <c r="D254" s="66">
        <v>6980</v>
      </c>
      <c r="E254" s="74"/>
      <c r="F254" s="64">
        <f>IF(D254=0,"",D254*E254)</f>
        <v>0</v>
      </c>
    </row>
    <row r="255" spans="1:6" ht="12.75">
      <c r="C255" s="79"/>
      <c r="D255" s="66"/>
      <c r="E255" s="66"/>
      <c r="F255" s="64"/>
    </row>
    <row r="256" spans="1:6" ht="12.75">
      <c r="A256" s="79" t="s">
        <v>23</v>
      </c>
      <c r="C256" s="17"/>
      <c r="D256" s="66"/>
      <c r="E256" s="66"/>
      <c r="F256" s="64"/>
    </row>
    <row r="257" spans="1:6" ht="76.5">
      <c r="B257" s="83" t="s">
        <v>107</v>
      </c>
      <c r="C257" s="17"/>
      <c r="D257" s="66"/>
      <c r="E257" s="66"/>
      <c r="F257" s="64"/>
    </row>
    <row r="258" spans="1:6" ht="12.75">
      <c r="B258" s="2" t="s">
        <v>106</v>
      </c>
      <c r="C258" s="17"/>
      <c r="D258" s="66"/>
      <c r="E258" s="66"/>
      <c r="F258" s="64"/>
    </row>
    <row r="259" spans="1:6" ht="12.75">
      <c r="B259" s="2" t="s">
        <v>105</v>
      </c>
      <c r="C259" s="79" t="s">
        <v>101</v>
      </c>
      <c r="D259" s="66">
        <v>19.2</v>
      </c>
      <c r="E259" s="74"/>
      <c r="F259" s="64">
        <f>IF(D259=0,"",D259*E259)</f>
        <v>0</v>
      </c>
    </row>
    <row r="260" spans="1:6" ht="12.75">
      <c r="C260" s="79"/>
      <c r="D260" s="66"/>
      <c r="E260" s="66"/>
      <c r="F260" s="64"/>
    </row>
    <row r="261" spans="1:6" ht="12.75">
      <c r="A261" s="79" t="s">
        <v>21</v>
      </c>
      <c r="C261" s="17"/>
      <c r="D261" s="66"/>
      <c r="E261" s="66"/>
      <c r="F261" s="64"/>
    </row>
    <row r="262" spans="1:6" ht="63.75">
      <c r="B262" s="83" t="s">
        <v>104</v>
      </c>
      <c r="C262" s="17"/>
      <c r="D262" s="66"/>
      <c r="E262" s="66"/>
      <c r="F262" s="64"/>
    </row>
    <row r="263" spans="1:6" ht="12.75">
      <c r="B263" s="2" t="s">
        <v>103</v>
      </c>
      <c r="C263" s="17" t="s">
        <v>95</v>
      </c>
      <c r="D263" s="66">
        <v>137.69999999999999</v>
      </c>
      <c r="E263" s="74"/>
      <c r="F263" s="64">
        <f>IF(D263=0,"",D263*E263)</f>
        <v>0</v>
      </c>
    </row>
    <row r="264" spans="1:6" ht="12.75">
      <c r="B264" s="2" t="s">
        <v>102</v>
      </c>
      <c r="C264" s="79" t="s">
        <v>101</v>
      </c>
      <c r="D264" s="66">
        <v>40</v>
      </c>
      <c r="E264" s="74"/>
      <c r="F264" s="64">
        <f>IF(D264=0,"",D264*E264)</f>
        <v>0</v>
      </c>
    </row>
    <row r="265" spans="1:6" ht="12.75">
      <c r="C265" s="79"/>
      <c r="D265" s="66"/>
      <c r="E265" s="66"/>
      <c r="F265" s="64"/>
    </row>
    <row r="266" spans="1:6" ht="12.75">
      <c r="C266" s="79"/>
      <c r="D266" s="66"/>
      <c r="E266" s="66"/>
      <c r="F266" s="64"/>
    </row>
    <row r="267" spans="1:6" ht="12.75">
      <c r="A267" s="79" t="s">
        <v>19</v>
      </c>
      <c r="C267" s="17"/>
      <c r="D267" s="66"/>
      <c r="E267" s="66"/>
      <c r="F267" s="64"/>
    </row>
    <row r="268" spans="1:6" ht="63.75">
      <c r="B268" s="83" t="s">
        <v>100</v>
      </c>
      <c r="C268" s="17"/>
      <c r="D268" s="66"/>
      <c r="E268" s="66"/>
      <c r="F268" s="64"/>
    </row>
    <row r="269" spans="1:6" ht="12.75">
      <c r="B269" s="2" t="s">
        <v>99</v>
      </c>
      <c r="C269" s="17" t="s">
        <v>95</v>
      </c>
      <c r="D269" s="66">
        <v>22</v>
      </c>
      <c r="E269" s="74"/>
      <c r="F269" s="64">
        <f>IF(D269=0,"",D269*E269)</f>
        <v>0</v>
      </c>
    </row>
    <row r="270" spans="1:6" ht="12.75">
      <c r="C270" s="17"/>
      <c r="D270" s="66"/>
      <c r="E270" s="66"/>
      <c r="F270" s="64"/>
    </row>
    <row r="271" spans="1:6" ht="12.75">
      <c r="A271" s="79" t="s">
        <v>17</v>
      </c>
      <c r="C271" s="17"/>
      <c r="D271" s="66"/>
      <c r="E271" s="66"/>
      <c r="F271" s="64"/>
    </row>
    <row r="272" spans="1:6" ht="63.75">
      <c r="B272" s="83" t="s">
        <v>98</v>
      </c>
      <c r="C272" s="17"/>
      <c r="D272" s="66"/>
      <c r="E272" s="66"/>
      <c r="F272" s="64"/>
    </row>
    <row r="273" spans="1:6" ht="12.75">
      <c r="B273" s="2" t="s">
        <v>97</v>
      </c>
      <c r="C273" s="17" t="s">
        <v>95</v>
      </c>
      <c r="D273" s="66">
        <f>19*5.5*2</f>
        <v>209</v>
      </c>
      <c r="E273" s="74"/>
      <c r="F273" s="64">
        <f>IF(D273=0,"",D273*E273)</f>
        <v>0</v>
      </c>
    </row>
    <row r="274" spans="1:6" ht="12.75">
      <c r="B274" s="2" t="s">
        <v>96</v>
      </c>
      <c r="C274" s="79" t="s">
        <v>95</v>
      </c>
      <c r="D274" s="66">
        <f>23</f>
        <v>23</v>
      </c>
      <c r="E274" s="74"/>
      <c r="F274" s="64">
        <f>IF(D274=0,"",D274*E274)</f>
        <v>0</v>
      </c>
    </row>
    <row r="275" spans="1:6">
      <c r="A275" s="73"/>
      <c r="B275" s="72"/>
      <c r="C275" s="71"/>
      <c r="D275" s="70"/>
      <c r="E275" s="69"/>
      <c r="F275" s="68"/>
    </row>
    <row r="276" spans="1:6">
      <c r="A276" s="67"/>
      <c r="C276" s="17"/>
      <c r="D276" s="66"/>
      <c r="E276" s="65"/>
      <c r="F276" s="64"/>
    </row>
    <row r="277" spans="1:6" ht="18.75" thickBot="1">
      <c r="A277" s="63" t="s">
        <v>94</v>
      </c>
      <c r="B277" s="11"/>
      <c r="C277" s="62"/>
      <c r="D277" s="61"/>
      <c r="E277" s="60"/>
      <c r="F277" s="59">
        <f>SUM(F253:F274)</f>
        <v>0</v>
      </c>
    </row>
    <row r="278" spans="1:6" ht="16.5" thickTop="1"/>
    <row r="279" spans="1:6" ht="23.25">
      <c r="A279" s="82" t="s">
        <v>93</v>
      </c>
      <c r="C279" s="17"/>
      <c r="D279" s="81"/>
      <c r="E279" s="65"/>
      <c r="F279" s="64"/>
    </row>
    <row r="280" spans="1:6">
      <c r="A280" s="80"/>
      <c r="C280" s="17"/>
      <c r="D280" s="66"/>
      <c r="E280" s="65"/>
      <c r="F280" s="64"/>
    </row>
    <row r="281" spans="1:6" ht="12.75">
      <c r="C281" s="79"/>
      <c r="D281" s="66"/>
      <c r="E281" s="66"/>
      <c r="F281" s="64"/>
    </row>
    <row r="282" spans="1:6" ht="12.75">
      <c r="A282" s="79" t="s">
        <v>25</v>
      </c>
      <c r="C282" s="17"/>
      <c r="D282" s="66"/>
      <c r="E282" s="66"/>
      <c r="F282" s="64" t="str">
        <f>IF(D282=0,"",D282*E282)</f>
        <v/>
      </c>
    </row>
    <row r="283" spans="1:6" ht="38.25">
      <c r="B283" s="78" t="s">
        <v>92</v>
      </c>
      <c r="C283" s="17"/>
      <c r="D283" s="66"/>
      <c r="E283" s="66"/>
      <c r="F283" s="64" t="str">
        <f>IF(D283=0,"",D283*E283)</f>
        <v/>
      </c>
    </row>
    <row r="284" spans="1:6" ht="12.75">
      <c r="C284" s="79" t="s">
        <v>91</v>
      </c>
      <c r="D284" s="66">
        <v>4</v>
      </c>
      <c r="E284" s="74"/>
      <c r="F284" s="64">
        <f>IF(D284=0,"",D284*E284)</f>
        <v>0</v>
      </c>
    </row>
    <row r="285" spans="1:6" ht="12.75">
      <c r="A285" s="2"/>
      <c r="D285" s="75"/>
      <c r="E285" s="77"/>
      <c r="F285" s="76"/>
    </row>
    <row r="286" spans="1:6" ht="12.75">
      <c r="A286" s="78" t="s">
        <v>23</v>
      </c>
      <c r="D286" s="75"/>
      <c r="E286" s="77"/>
      <c r="F286" s="76" t="str">
        <f>IF(D286=0,"",D286*E286)</f>
        <v/>
      </c>
    </row>
    <row r="287" spans="1:6" ht="12.75">
      <c r="B287" s="78" t="s">
        <v>90</v>
      </c>
      <c r="D287" s="75"/>
      <c r="E287" s="77"/>
      <c r="F287" s="76" t="str">
        <f>IF(D287=0,"",D287*E287)</f>
        <v/>
      </c>
    </row>
    <row r="288" spans="1:6" ht="12.75">
      <c r="A288" s="2"/>
      <c r="C288" s="2" t="s">
        <v>89</v>
      </c>
      <c r="D288" s="75">
        <v>8</v>
      </c>
      <c r="E288" s="74"/>
      <c r="F288" s="64">
        <f>IF(D288=0,"",D288*E288)</f>
        <v>0</v>
      </c>
    </row>
    <row r="289" spans="1:6">
      <c r="A289" s="73"/>
      <c r="B289" s="72"/>
      <c r="C289" s="71"/>
      <c r="D289" s="70"/>
      <c r="E289" s="69"/>
      <c r="F289" s="68"/>
    </row>
    <row r="290" spans="1:6">
      <c r="A290" s="67"/>
      <c r="C290" s="17"/>
      <c r="D290" s="66"/>
      <c r="E290" s="65"/>
      <c r="F290" s="64"/>
    </row>
    <row r="291" spans="1:6" ht="18.75" thickBot="1">
      <c r="A291" s="63" t="s">
        <v>88</v>
      </c>
      <c r="B291" s="11"/>
      <c r="C291" s="62"/>
      <c r="D291" s="61"/>
      <c r="E291" s="60"/>
      <c r="F291" s="59">
        <f>SUM(F284:F288)</f>
        <v>0</v>
      </c>
    </row>
    <row r="292" spans="1:6" ht="16.5" hidden="1" thickTop="1"/>
    <row r="293" spans="1:6" ht="16.5" hidden="1" thickTop="1"/>
    <row r="294" spans="1:6" ht="16.5" hidden="1" thickTop="1"/>
    <row r="295" spans="1:6" ht="16.5" hidden="1" thickTop="1"/>
    <row r="296" spans="1:6" ht="16.5" hidden="1" thickTop="1"/>
    <row r="297" spans="1:6" ht="16.5" hidden="1" thickTop="1"/>
    <row r="298" spans="1:6" ht="16.5" hidden="1" thickTop="1"/>
    <row r="299" spans="1:6" ht="16.5" hidden="1" thickTop="1"/>
    <row r="300" spans="1:6" ht="16.5" hidden="1" thickTop="1"/>
    <row r="301" spans="1:6" ht="16.5" hidden="1" thickTop="1"/>
    <row r="302" spans="1:6" ht="16.5" hidden="1" thickTop="1"/>
    <row r="303" spans="1:6" ht="16.5" hidden="1" thickTop="1"/>
    <row r="304" spans="1:6" ht="16.5" hidden="1" thickTop="1"/>
    <row r="305" ht="16.5" hidden="1" thickTop="1"/>
    <row r="306" ht="16.5" hidden="1" thickTop="1"/>
    <row r="307" ht="16.5" hidden="1" thickTop="1"/>
    <row r="308" ht="16.5" hidden="1" thickTop="1"/>
    <row r="309" ht="16.5" hidden="1" thickTop="1"/>
    <row r="310" ht="16.5" hidden="1" thickTop="1"/>
    <row r="311" ht="16.5" hidden="1" thickTop="1"/>
    <row r="312" ht="16.5" hidden="1" thickTop="1"/>
    <row r="313" ht="16.5" hidden="1" thickTop="1"/>
    <row r="314" ht="16.5" hidden="1" thickTop="1"/>
    <row r="315" ht="16.5" hidden="1" thickTop="1"/>
    <row r="316" ht="16.5" hidden="1" thickTop="1"/>
    <row r="317" ht="16.5" hidden="1" thickTop="1"/>
    <row r="318" ht="16.5" hidden="1" thickTop="1"/>
    <row r="319" ht="16.5" hidden="1" thickTop="1"/>
    <row r="320" ht="16.5" hidden="1" thickTop="1"/>
    <row r="321" ht="16.5" hidden="1" thickTop="1"/>
    <row r="322" ht="16.5" hidden="1" thickTop="1"/>
    <row r="323" ht="16.5" hidden="1" thickTop="1"/>
    <row r="324" ht="16.5" hidden="1" thickTop="1"/>
    <row r="325" ht="16.5" hidden="1" thickTop="1"/>
    <row r="326" ht="16.5" hidden="1" thickTop="1"/>
    <row r="327" ht="16.5" hidden="1" thickTop="1"/>
    <row r="328" ht="16.5" hidden="1" thickTop="1"/>
    <row r="329" ht="16.5" hidden="1" thickTop="1"/>
    <row r="330" ht="16.5" hidden="1" thickTop="1"/>
    <row r="331" ht="16.5" hidden="1" thickTop="1"/>
    <row r="332" ht="16.5" hidden="1" thickTop="1"/>
    <row r="333" ht="16.5" hidden="1" thickTop="1"/>
    <row r="334" ht="16.5" hidden="1" thickTop="1"/>
    <row r="335" ht="16.5" hidden="1" thickTop="1"/>
    <row r="336" ht="16.5" hidden="1" thickTop="1"/>
    <row r="337" ht="16.5" hidden="1" thickTop="1"/>
    <row r="338" ht="16.5" hidden="1" thickTop="1"/>
    <row r="339" ht="16.5" hidden="1" thickTop="1"/>
    <row r="340" ht="16.5" hidden="1" thickTop="1"/>
    <row r="341" ht="16.5" hidden="1" thickTop="1"/>
    <row r="342" ht="16.5" hidden="1" thickTop="1"/>
    <row r="343" ht="16.5" hidden="1" thickTop="1"/>
    <row r="344" ht="16.5" hidden="1" thickTop="1"/>
    <row r="345" ht="16.5" hidden="1" thickTop="1"/>
    <row r="346" ht="16.5" hidden="1" thickTop="1"/>
    <row r="347" ht="16.5" hidden="1" thickTop="1"/>
    <row r="348" ht="16.5" hidden="1" thickTop="1"/>
    <row r="349" ht="16.5" hidden="1" thickTop="1"/>
    <row r="350" ht="16.5" hidden="1" thickTop="1"/>
    <row r="351" ht="16.5" hidden="1" thickTop="1"/>
    <row r="352" ht="16.5" hidden="1" thickTop="1"/>
    <row r="353" ht="16.5" hidden="1" thickTop="1"/>
    <row r="354" ht="16.5" hidden="1" thickTop="1"/>
    <row r="355" ht="16.5" hidden="1" thickTop="1"/>
    <row r="356" ht="16.5" hidden="1" thickTop="1"/>
    <row r="357" ht="16.5" hidden="1" thickTop="1"/>
    <row r="358" ht="16.5" hidden="1" thickTop="1"/>
    <row r="359" ht="16.5" hidden="1" thickTop="1"/>
    <row r="360" ht="16.5" hidden="1" thickTop="1"/>
    <row r="361" ht="16.5" hidden="1" thickTop="1"/>
    <row r="362" ht="16.5" hidden="1" thickTop="1"/>
    <row r="363" ht="16.5" hidden="1" thickTop="1"/>
    <row r="364" ht="16.5" hidden="1" thickTop="1"/>
    <row r="365" ht="16.5" hidden="1" thickTop="1"/>
    <row r="366" ht="16.5" hidden="1" thickTop="1"/>
    <row r="367" ht="16.5" hidden="1" thickTop="1"/>
    <row r="368" ht="16.5" hidden="1" thickTop="1"/>
    <row r="369" ht="16.5" hidden="1" thickTop="1"/>
    <row r="370" ht="16.5" hidden="1" thickTop="1"/>
    <row r="371" ht="16.5" hidden="1" thickTop="1"/>
    <row r="372" ht="16.5" hidden="1" thickTop="1"/>
    <row r="373" ht="16.5" hidden="1" thickTop="1"/>
    <row r="374" ht="16.5" hidden="1" thickTop="1"/>
    <row r="375" ht="16.5" hidden="1" thickTop="1"/>
    <row r="376" ht="16.5" hidden="1" thickTop="1"/>
    <row r="377" ht="16.5" hidden="1" thickTop="1"/>
    <row r="378" ht="16.5" hidden="1" thickTop="1"/>
    <row r="379" ht="16.5" hidden="1" thickTop="1"/>
    <row r="380" ht="16.5" hidden="1" thickTop="1"/>
    <row r="381" ht="16.5" hidden="1" thickTop="1"/>
    <row r="382" ht="16.5" hidden="1" thickTop="1"/>
    <row r="383" ht="16.5" hidden="1" thickTop="1"/>
    <row r="384" ht="16.5" hidden="1" thickTop="1"/>
    <row r="385" ht="16.5" hidden="1" thickTop="1"/>
    <row r="386" ht="16.5" hidden="1" thickTop="1"/>
    <row r="387" ht="16.5" hidden="1" thickTop="1"/>
    <row r="388" ht="16.5" hidden="1" thickTop="1"/>
    <row r="389" ht="16.5" hidden="1" thickTop="1"/>
    <row r="390" ht="16.5" hidden="1" thickTop="1"/>
    <row r="391" ht="16.5" hidden="1" thickTop="1"/>
    <row r="392" ht="16.5" hidden="1" thickTop="1"/>
    <row r="393" ht="16.5" hidden="1" thickTop="1"/>
    <row r="394" ht="16.5" hidden="1" thickTop="1"/>
    <row r="395" ht="16.5" hidden="1" thickTop="1"/>
    <row r="396" ht="16.5" hidden="1" thickTop="1"/>
    <row r="397" ht="16.5" hidden="1" thickTop="1"/>
    <row r="398" ht="16.5" hidden="1" thickTop="1"/>
    <row r="399" ht="16.5" hidden="1" thickTop="1"/>
    <row r="400" ht="16.5" hidden="1" thickTop="1"/>
    <row r="401" ht="16.5" hidden="1" thickTop="1"/>
    <row r="402" ht="16.5" hidden="1" thickTop="1"/>
    <row r="403" ht="16.5" hidden="1" thickTop="1"/>
    <row r="404" ht="16.5" hidden="1" thickTop="1"/>
    <row r="405" ht="16.5" hidden="1" thickTop="1"/>
    <row r="406" ht="16.5" hidden="1" thickTop="1"/>
    <row r="407" ht="16.5" hidden="1" thickTop="1"/>
    <row r="408" ht="16.5" hidden="1" thickTop="1"/>
    <row r="409" ht="16.5" hidden="1" thickTop="1"/>
    <row r="410" ht="16.5" hidden="1" thickTop="1"/>
    <row r="411" ht="16.5" hidden="1" thickTop="1"/>
    <row r="412" ht="16.5" hidden="1" thickTop="1"/>
    <row r="413" ht="16.5" hidden="1" thickTop="1"/>
    <row r="414" ht="16.5" hidden="1" thickTop="1"/>
    <row r="415" ht="16.5" hidden="1" thickTop="1"/>
    <row r="416" ht="16.5" hidden="1" thickTop="1"/>
    <row r="417" ht="16.5" hidden="1" thickTop="1"/>
    <row r="418" ht="16.5" hidden="1" thickTop="1"/>
    <row r="419" ht="16.5" hidden="1" thickTop="1"/>
    <row r="420" ht="16.5" hidden="1" thickTop="1"/>
    <row r="421" ht="16.5" hidden="1" thickTop="1"/>
    <row r="422" ht="16.5" hidden="1" thickTop="1"/>
    <row r="423" ht="16.5" hidden="1" thickTop="1"/>
    <row r="424" ht="16.5" hidden="1" thickTop="1"/>
    <row r="425" ht="16.5" hidden="1" thickTop="1"/>
    <row r="426" ht="16.5" hidden="1" thickTop="1"/>
    <row r="427" ht="16.5" hidden="1" thickTop="1"/>
    <row r="428" ht="16.5" hidden="1" thickTop="1"/>
    <row r="429" ht="16.5" hidden="1" thickTop="1"/>
    <row r="430" ht="16.5" hidden="1" thickTop="1"/>
    <row r="431" ht="16.5" hidden="1" thickTop="1"/>
    <row r="432" ht="16.5" hidden="1" thickTop="1"/>
    <row r="433" ht="16.5" hidden="1" thickTop="1"/>
    <row r="434" ht="16.5" hidden="1" thickTop="1"/>
    <row r="435" ht="16.5" hidden="1" thickTop="1"/>
    <row r="436" ht="16.5" hidden="1" thickTop="1"/>
    <row r="437" ht="16.5" hidden="1" thickTop="1"/>
    <row r="438" ht="16.5" hidden="1" thickTop="1"/>
    <row r="439" ht="16.5" hidden="1" thickTop="1"/>
    <row r="440" ht="16.5" hidden="1" thickTop="1"/>
    <row r="441" ht="16.5" hidden="1" thickTop="1"/>
    <row r="442" ht="16.5" hidden="1" thickTop="1"/>
    <row r="443" ht="16.5" hidden="1" thickTop="1"/>
    <row r="444" ht="16.5" hidden="1" thickTop="1"/>
    <row r="445" ht="16.5" hidden="1" thickTop="1"/>
    <row r="446" ht="16.5" hidden="1" thickTop="1"/>
    <row r="447" ht="16.5" hidden="1" thickTop="1"/>
    <row r="448" ht="16.5" hidden="1" thickTop="1"/>
    <row r="449" ht="16.5" hidden="1" thickTop="1"/>
    <row r="450" ht="16.5" hidden="1" thickTop="1"/>
    <row r="451" ht="16.5" hidden="1" thickTop="1"/>
    <row r="452" ht="16.5" hidden="1" thickTop="1"/>
    <row r="453" ht="16.5" hidden="1" thickTop="1"/>
    <row r="454" ht="16.5" hidden="1" thickTop="1"/>
    <row r="455" ht="16.5" hidden="1" thickTop="1"/>
    <row r="456" ht="16.5" hidden="1" thickTop="1"/>
    <row r="457" ht="16.5" hidden="1" thickTop="1"/>
    <row r="458" ht="16.5" hidden="1" thickTop="1"/>
    <row r="459" ht="16.5" hidden="1" thickTop="1"/>
    <row r="460" ht="16.5" hidden="1" thickTop="1"/>
    <row r="461" ht="16.5" hidden="1" thickTop="1"/>
    <row r="462" ht="16.5" hidden="1" thickTop="1"/>
    <row r="463" ht="16.5" hidden="1" thickTop="1"/>
    <row r="464" ht="16.5" hidden="1" thickTop="1"/>
    <row r="465" ht="16.5" hidden="1" thickTop="1"/>
    <row r="466" ht="16.5" hidden="1" thickTop="1"/>
    <row r="467" ht="16.5" hidden="1" thickTop="1"/>
    <row r="468" ht="16.5" hidden="1" thickTop="1"/>
    <row r="469" ht="16.5" hidden="1" thickTop="1"/>
    <row r="470" ht="16.5" hidden="1" thickTop="1"/>
    <row r="471" ht="16.5" hidden="1" thickTop="1"/>
    <row r="472" ht="16.5" hidden="1" thickTop="1"/>
    <row r="473" ht="16.5" hidden="1" thickTop="1"/>
    <row r="474" ht="16.5" hidden="1" thickTop="1"/>
    <row r="475" ht="16.5" hidden="1" thickTop="1"/>
    <row r="476" ht="16.5" hidden="1" thickTop="1"/>
    <row r="477" ht="16.5" hidden="1" thickTop="1"/>
    <row r="478" ht="16.5" hidden="1" thickTop="1"/>
    <row r="479" ht="16.5" hidden="1" thickTop="1"/>
    <row r="480" ht="16.5" hidden="1" thickTop="1"/>
    <row r="481" ht="16.5" hidden="1" thickTop="1"/>
    <row r="482" ht="16.5" hidden="1" thickTop="1"/>
    <row r="483" ht="16.5" hidden="1" thickTop="1"/>
    <row r="484" ht="16.5" hidden="1" thickTop="1"/>
    <row r="485" ht="16.5" hidden="1" thickTop="1"/>
    <row r="486" ht="16.5" hidden="1" thickTop="1"/>
    <row r="487" ht="16.5" hidden="1" thickTop="1"/>
    <row r="488" ht="16.5" hidden="1" thickTop="1"/>
    <row r="489" ht="16.5" hidden="1" thickTop="1"/>
    <row r="490" ht="16.5" hidden="1" thickTop="1"/>
    <row r="491" ht="16.5" hidden="1" thickTop="1"/>
    <row r="492" ht="16.5" hidden="1" thickTop="1"/>
    <row r="493" ht="16.5" hidden="1" thickTop="1"/>
    <row r="494" ht="16.5" hidden="1" thickTop="1"/>
    <row r="495" ht="16.5" hidden="1" thickTop="1"/>
    <row r="496" ht="16.5" hidden="1" thickTop="1"/>
    <row r="497" ht="16.5" hidden="1" thickTop="1"/>
    <row r="498" ht="16.5" hidden="1" thickTop="1"/>
    <row r="499" ht="16.5" hidden="1" thickTop="1"/>
    <row r="500" ht="16.5" hidden="1" thickTop="1"/>
    <row r="501" ht="16.5" hidden="1" thickTop="1"/>
    <row r="502" ht="16.5" hidden="1" thickTop="1"/>
    <row r="503" ht="16.5" hidden="1" thickTop="1"/>
    <row r="504" ht="16.5" hidden="1" thickTop="1"/>
    <row r="505" ht="16.5" hidden="1" thickTop="1"/>
    <row r="506" ht="16.5" hidden="1" thickTop="1"/>
    <row r="507" ht="16.5" hidden="1" thickTop="1"/>
    <row r="508" ht="16.5" hidden="1" thickTop="1"/>
    <row r="509" ht="16.5" hidden="1" thickTop="1"/>
    <row r="510" hidden="1"/>
    <row r="511" hidden="1"/>
    <row r="512" hidden="1"/>
    <row r="513" hidden="1"/>
    <row r="514" hidden="1"/>
    <row r="515" hidden="1"/>
    <row r="516" hidden="1"/>
    <row r="517" hidden="1"/>
  </sheetData>
  <sheetProtection password="CB71" sheet="1" objects="1" scenarios="1"/>
  <mergeCells count="17">
    <mergeCell ref="A149:F149"/>
    <mergeCell ref="B5:E5"/>
    <mergeCell ref="A202:F202"/>
    <mergeCell ref="A201:F201"/>
    <mergeCell ref="A70:F70"/>
    <mergeCell ref="A71:F71"/>
    <mergeCell ref="A119:F119"/>
    <mergeCell ref="A120:F120"/>
    <mergeCell ref="A148:F148"/>
    <mergeCell ref="A67:F67"/>
    <mergeCell ref="A10:B10"/>
    <mergeCell ref="A37:F37"/>
    <mergeCell ref="B3:E3"/>
    <mergeCell ref="A38:F38"/>
    <mergeCell ref="A66:F66"/>
    <mergeCell ref="A68:F68"/>
    <mergeCell ref="A69:F69"/>
  </mergeCells>
  <pageMargins left="0.59055118110236227" right="0.74803149606299213" top="1.0629921259842521" bottom="0.47244094488188981" header="0" footer="0"/>
  <pageSetup paperSize="9" scale="86" firstPageNumber="3" orientation="portrait" useFirstPageNumber="1" r:id="rId1"/>
  <headerFooter>
    <oddHeader>&amp;C&amp;G</oddHeader>
    <oddFooter>&amp;C&amp;P/&amp;N</oddFooter>
  </headerFooter>
  <rowBreaks count="8" manualBreakCount="8">
    <brk id="30" max="5" man="1"/>
    <brk id="62" max="5" man="1"/>
    <brk id="85" max="5" man="1"/>
    <brk id="115" max="5" man="1"/>
    <brk id="148" max="5" man="1"/>
    <brk id="181" max="5" man="1"/>
    <brk id="220" max="5" man="1"/>
    <brk id="255" max="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vt:i4>
      </vt:variant>
      <vt:variant>
        <vt:lpstr>Imenovani obsegi</vt:lpstr>
      </vt:variant>
      <vt:variant>
        <vt:i4>3</vt:i4>
      </vt:variant>
    </vt:vector>
  </HeadingPairs>
  <TitlesOfParts>
    <vt:vector size="6" baseType="lpstr">
      <vt:lpstr>Rekapitulacija</vt:lpstr>
      <vt:lpstr>3-1 Cesta</vt:lpstr>
      <vt:lpstr>3-2 Most</vt:lpstr>
      <vt:lpstr>'3-1 Cesta'!Področje_tiskanja</vt:lpstr>
      <vt:lpstr>'3-2 Most'!Področje_tiskanja</vt:lpstr>
      <vt:lpstr>Rekapitulacija!Področje_tiskanja</vt:lpstr>
    </vt:vector>
  </TitlesOfParts>
  <Company>SGP Pomgrad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dejanb</dc:creator>
  <cp:lastModifiedBy>Maping</cp:lastModifiedBy>
  <cp:lastPrinted>2017-04-21T07:10:44Z</cp:lastPrinted>
  <dcterms:created xsi:type="dcterms:W3CDTF">2008-09-11T07:24:52Z</dcterms:created>
  <dcterms:modified xsi:type="dcterms:W3CDTF">2017-04-21T07:18:05Z</dcterms:modified>
</cp:coreProperties>
</file>